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ro\Desktop\"/>
    </mc:Choice>
  </mc:AlternateContent>
  <bookViews>
    <workbookView xWindow="-96" yWindow="-96" windowWidth="23232" windowHeight="13152" tabRatio="901" activeTab="2"/>
  </bookViews>
  <sheets>
    <sheet name="様式8　プロジェクトスケジュール（実用評価ステージ）" sheetId="6" r:id="rId1"/>
    <sheet name="様式9　技術開発経費積算書（共同体）" sheetId="5" r:id="rId2"/>
    <sheet name="様式10　技術開発経費積算内訳書（個別）" sheetId="7" r:id="rId3"/>
    <sheet name="様式2－1(別紙）0210-1 (2)" sheetId="4" state="hidden" r:id="rId4"/>
    <sheet name="様式2－1(別紙-概算請求）" sheetId="1" state="hidden" r:id="rId5"/>
    <sheet name="様式2－1(別紙-概算請求） (2)" sheetId="2" state="hidden" r:id="rId6"/>
  </sheets>
  <definedNames>
    <definedName name="_xlnm.Print_Area" localSheetId="2">'様式10　技術開発経費積算内訳書（個別）'!$A$1:$E$41</definedName>
    <definedName name="_xlnm.Print_Area" localSheetId="3">'様式2－1(別紙）0210-1 (2)'!$A$1:$H$38</definedName>
    <definedName name="_xlnm.Print_Area" localSheetId="4">'様式2－1(別紙-概算請求）'!$A$1:$H$39</definedName>
    <definedName name="_xlnm.Print_Area" localSheetId="5">'様式2－1(別紙-概算請求） (2)'!$A$1:$H$39</definedName>
    <definedName name="_xlnm.Print_Area" localSheetId="0">'様式8　プロジェクトスケジュール（実用評価ステージ）'!$A$1:$O$44</definedName>
    <definedName name="_xlnm.Print_Area" localSheetId="1">'様式9　技術開発経費積算書（共同体）'!$A$1:$F$22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7" l="1"/>
  <c r="B24" i="7"/>
  <c r="B17" i="7"/>
  <c r="B10" i="7"/>
  <c r="F14" i="5" l="1"/>
  <c r="F16" i="5" s="1"/>
  <c r="F17" i="5" s="1"/>
  <c r="E14" i="5"/>
  <c r="E16" i="5" s="1"/>
  <c r="E17" i="5" s="1"/>
  <c r="D14" i="5"/>
  <c r="D16" i="5" s="1"/>
  <c r="D17" i="5" s="1"/>
  <c r="C14" i="5"/>
  <c r="C16" i="5" s="1"/>
  <c r="C17" i="5" s="1"/>
  <c r="B34" i="7" l="1"/>
  <c r="B14" i="5"/>
  <c r="B17" i="5"/>
  <c r="B15" i="5"/>
  <c r="B13" i="5"/>
  <c r="B12" i="5"/>
  <c r="B11" i="5"/>
  <c r="B35" i="7" l="1"/>
  <c r="B36" i="7" s="1"/>
  <c r="F19" i="5"/>
  <c r="D19" i="5"/>
  <c r="B16" i="5" l="1"/>
  <c r="C19" i="5"/>
  <c r="E19" i="5"/>
  <c r="B19" i="5" l="1"/>
  <c r="K34" i="4"/>
  <c r="D33" i="4"/>
  <c r="B33" i="4"/>
  <c r="B35" i="4" s="1"/>
  <c r="K35" i="4" s="1"/>
  <c r="K31" i="4"/>
  <c r="C31" i="4"/>
  <c r="E31" i="4" s="1"/>
  <c r="G31" i="4" s="1"/>
  <c r="K30" i="4"/>
  <c r="K33" i="4" s="1"/>
  <c r="C30" i="4"/>
  <c r="E30" i="4" s="1"/>
  <c r="G30" i="4" s="1"/>
  <c r="K29" i="4"/>
  <c r="C29" i="4"/>
  <c r="E29" i="4" s="1"/>
  <c r="G29" i="4" s="1"/>
  <c r="K28" i="4"/>
  <c r="C28" i="4"/>
  <c r="E28" i="4" s="1"/>
  <c r="G28" i="4" s="1"/>
  <c r="B22" i="4"/>
  <c r="G21" i="4"/>
  <c r="G23" i="4" s="1"/>
  <c r="F21" i="4"/>
  <c r="F23" i="4" s="1"/>
  <c r="E21" i="4"/>
  <c r="E23" i="4" s="1"/>
  <c r="D21" i="4"/>
  <c r="D23" i="4" s="1"/>
  <c r="C21" i="4"/>
  <c r="C23" i="4" s="1"/>
  <c r="G20" i="4"/>
  <c r="F20" i="4"/>
  <c r="E20" i="4"/>
  <c r="D20" i="4"/>
  <c r="C20" i="4"/>
  <c r="B20" i="4" s="1"/>
  <c r="B19" i="4"/>
  <c r="B18" i="4"/>
  <c r="B17" i="4"/>
  <c r="B16" i="4"/>
  <c r="F14" i="4"/>
  <c r="C32" i="4" s="1"/>
  <c r="E32" i="4" s="1"/>
  <c r="G32" i="4" s="1"/>
  <c r="B21" i="4" l="1"/>
  <c r="B23" i="4" s="1"/>
  <c r="C33" i="4"/>
  <c r="C36" i="2"/>
  <c r="C33" i="2"/>
  <c r="B33" i="2"/>
  <c r="H32" i="2"/>
  <c r="H34" i="2" s="1"/>
  <c r="H37" i="2" s="1"/>
  <c r="G32" i="2"/>
  <c r="G34" i="2" s="1"/>
  <c r="G35" i="2" s="1"/>
  <c r="F32" i="2"/>
  <c r="F34" i="2" s="1"/>
  <c r="F35" i="2" s="1"/>
  <c r="E32" i="2"/>
  <c r="E34" i="2" s="1"/>
  <c r="E35" i="2" s="1"/>
  <c r="D32" i="2"/>
  <c r="D34" i="2" s="1"/>
  <c r="D35" i="2" s="1"/>
  <c r="C31" i="2"/>
  <c r="B31" i="2"/>
  <c r="C30" i="2"/>
  <c r="B30" i="2"/>
  <c r="C29" i="2"/>
  <c r="B29" i="2" s="1"/>
  <c r="K17" i="2"/>
  <c r="K15" i="2"/>
  <c r="D15" i="2"/>
  <c r="F14" i="2"/>
  <c r="F16" i="2" s="1"/>
  <c r="F20" i="2" s="1"/>
  <c r="E14" i="2"/>
  <c r="E16" i="2" s="1"/>
  <c r="E20" i="2" s="1"/>
  <c r="B14" i="2"/>
  <c r="B16" i="2" s="1"/>
  <c r="B20" i="2" s="1"/>
  <c r="K13" i="2"/>
  <c r="D13" i="2"/>
  <c r="H13" i="2" s="1"/>
  <c r="K12" i="2"/>
  <c r="D12" i="2"/>
  <c r="H12" i="2" s="1"/>
  <c r="K11" i="2"/>
  <c r="D11" i="2"/>
  <c r="G11" i="2" s="1"/>
  <c r="C35" i="1"/>
  <c r="C33" i="1"/>
  <c r="C31" i="1"/>
  <c r="C30" i="1"/>
  <c r="C29" i="1"/>
  <c r="C32" i="1" l="1"/>
  <c r="C34" i="1" s="1"/>
  <c r="K14" i="2"/>
  <c r="E33" i="4"/>
  <c r="C34" i="4"/>
  <c r="F37" i="2"/>
  <c r="G37" i="2"/>
  <c r="K16" i="2"/>
  <c r="B32" i="2"/>
  <c r="C32" i="2"/>
  <c r="C34" i="2" s="1"/>
  <c r="C37" i="2" s="1"/>
  <c r="K20" i="2"/>
  <c r="B34" i="2"/>
  <c r="B36" i="2" s="1"/>
  <c r="D37" i="2"/>
  <c r="E38" i="2"/>
  <c r="G12" i="2"/>
  <c r="G13" i="2"/>
  <c r="D14" i="2"/>
  <c r="D16" i="2" s="1"/>
  <c r="H11" i="2"/>
  <c r="E37" i="2"/>
  <c r="B29" i="1"/>
  <c r="B33" i="1"/>
  <c r="B31" i="1"/>
  <c r="B30" i="1"/>
  <c r="D34" i="4" l="1"/>
  <c r="D35" i="4" s="1"/>
  <c r="G33" i="4"/>
  <c r="C35" i="4"/>
  <c r="I37" i="4" s="1"/>
  <c r="D17" i="2"/>
  <c r="D18" i="2" s="1"/>
  <c r="B37" i="2"/>
  <c r="F14" i="1"/>
  <c r="F16" i="1" s="1"/>
  <c r="F20" i="1" s="1"/>
  <c r="E34" i="4" l="1"/>
  <c r="D20" i="2"/>
  <c r="E14" i="1"/>
  <c r="E16" i="1" s="1"/>
  <c r="E20" i="1" s="1"/>
  <c r="H32" i="1"/>
  <c r="H34" i="1" s="1"/>
  <c r="H37" i="1" s="1"/>
  <c r="G32" i="1"/>
  <c r="G34" i="1" s="1"/>
  <c r="G37" i="1" s="1"/>
  <c r="F32" i="1"/>
  <c r="F34" i="1" s="1"/>
  <c r="F37" i="1" s="1"/>
  <c r="G34" i="4" l="1"/>
  <c r="E35" i="4"/>
  <c r="G35" i="4" s="1"/>
  <c r="G20" i="2"/>
  <c r="H20" i="2"/>
  <c r="E32" i="1"/>
  <c r="E34" i="1" s="1"/>
  <c r="E38" i="1" s="1"/>
  <c r="D32" i="1"/>
  <c r="K17" i="1"/>
  <c r="K15" i="1"/>
  <c r="D15" i="1"/>
  <c r="B14" i="1"/>
  <c r="B16" i="1" s="1"/>
  <c r="B20" i="1" s="1"/>
  <c r="K13" i="1"/>
  <c r="D13" i="1"/>
  <c r="G13" i="1" s="1"/>
  <c r="K12" i="1"/>
  <c r="D12" i="1"/>
  <c r="K11" i="1"/>
  <c r="D11" i="1"/>
  <c r="G11" i="1" s="1"/>
  <c r="G12" i="1" l="1"/>
  <c r="H12" i="1"/>
  <c r="D34" i="1"/>
  <c r="B32" i="1"/>
  <c r="K14" i="1"/>
  <c r="K16" i="1" s="1"/>
  <c r="D14" i="1"/>
  <c r="D16" i="1" s="1"/>
  <c r="H11" i="1"/>
  <c r="H13" i="1"/>
  <c r="K20" i="1"/>
  <c r="E37" i="1"/>
  <c r="D37" i="1" l="1"/>
  <c r="C37" i="1" s="1"/>
  <c r="B34" i="1"/>
  <c r="D17" i="1"/>
  <c r="D18" i="1" s="1"/>
  <c r="B36" i="1" l="1"/>
  <c r="B37" i="1" s="1"/>
  <c r="D20" i="1"/>
  <c r="H20" i="1" l="1"/>
  <c r="G20" i="1"/>
</calcChain>
</file>

<file path=xl/sharedStrings.xml><?xml version="1.0" encoding="utf-8"?>
<sst xmlns="http://schemas.openxmlformats.org/spreadsheetml/2006/main" count="228" uniqueCount="140">
  <si>
    <t>様式2－1（別紙）-概算請求</t>
    <rPh sb="0" eb="2">
      <t>ヨウシキ</t>
    </rPh>
    <rPh sb="6" eb="8">
      <t>ベッシ</t>
    </rPh>
    <rPh sb="10" eb="12">
      <t>ガイサン</t>
    </rPh>
    <rPh sb="12" eb="14">
      <t>セイキュウ</t>
    </rPh>
    <phoneticPr fontId="3"/>
  </si>
  <si>
    <t>平成25年●月●日</t>
    <rPh sb="0" eb="2">
      <t>ヘイセイ</t>
    </rPh>
    <rPh sb="4" eb="5">
      <t>ネン</t>
    </rPh>
    <rPh sb="6" eb="7">
      <t>ガツ</t>
    </rPh>
    <rPh sb="8" eb="9">
      <t>ニチ</t>
    </rPh>
    <phoneticPr fontId="3"/>
  </si>
  <si>
    <t>オキナワものづくりネットワーク構築事業</t>
    <phoneticPr fontId="3"/>
  </si>
  <si>
    <t>委託業務経費使用明細書（総括表）</t>
    <rPh sb="0" eb="2">
      <t>イタク</t>
    </rPh>
    <rPh sb="2" eb="4">
      <t>ギョウム</t>
    </rPh>
    <rPh sb="4" eb="6">
      <t>ケイヒ</t>
    </rPh>
    <rPh sb="6" eb="8">
      <t>シヨウ</t>
    </rPh>
    <rPh sb="8" eb="11">
      <t>メイサイショ</t>
    </rPh>
    <rPh sb="12" eb="14">
      <t>ソウカツ</t>
    </rPh>
    <rPh sb="14" eb="15">
      <t>ヒョウ</t>
    </rPh>
    <phoneticPr fontId="3"/>
  </si>
  <si>
    <t>１．委託費総括</t>
    <rPh sb="2" eb="4">
      <t>イタク</t>
    </rPh>
    <rPh sb="4" eb="5">
      <t>ヒ</t>
    </rPh>
    <rPh sb="5" eb="7">
      <t>ソウカツ</t>
    </rPh>
    <phoneticPr fontId="3"/>
  </si>
  <si>
    <t>単位：円</t>
    <rPh sb="0" eb="2">
      <t>タンイ</t>
    </rPh>
    <rPh sb="3" eb="4">
      <t>エン</t>
    </rPh>
    <phoneticPr fontId="3"/>
  </si>
  <si>
    <t>TLO使用欄</t>
    <rPh sb="3" eb="5">
      <t>シヨウ</t>
    </rPh>
    <rPh sb="5" eb="6">
      <t>ラン</t>
    </rPh>
    <phoneticPr fontId="3"/>
  </si>
  <si>
    <t>項目</t>
    <rPh sb="0" eb="2">
      <t>コウモク</t>
    </rPh>
    <phoneticPr fontId="3"/>
  </si>
  <si>
    <t>技術開発支出総額</t>
    <rPh sb="0" eb="2">
      <t>ギジュツ</t>
    </rPh>
    <rPh sb="2" eb="4">
      <t>カイハツ</t>
    </rPh>
    <rPh sb="4" eb="6">
      <t>シシュツ</t>
    </rPh>
    <rPh sb="6" eb="8">
      <t>ソウガク</t>
    </rPh>
    <phoneticPr fontId="3"/>
  </si>
  <si>
    <t>受領済金額</t>
    <phoneticPr fontId="3"/>
  </si>
  <si>
    <t>今回請求額</t>
    <rPh sb="0" eb="2">
      <t>コンカイ</t>
    </rPh>
    <rPh sb="2" eb="4">
      <t>セイキュウ</t>
    </rPh>
    <rPh sb="4" eb="5">
      <t>ガク</t>
    </rPh>
    <phoneticPr fontId="3"/>
  </si>
  <si>
    <t>執行率
(％)</t>
    <rPh sb="0" eb="2">
      <t>シッコウ</t>
    </rPh>
    <rPh sb="2" eb="3">
      <t>リツ</t>
    </rPh>
    <phoneticPr fontId="3"/>
  </si>
  <si>
    <t>残額</t>
    <rPh sb="0" eb="2">
      <t>ザンガク</t>
    </rPh>
    <phoneticPr fontId="3"/>
  </si>
  <si>
    <t>概算請求上限額
(委託契約額＊60%)</t>
    <rPh sb="9" eb="11">
      <t>イタク</t>
    </rPh>
    <rPh sb="11" eb="13">
      <t>ケイヤク</t>
    </rPh>
    <rPh sb="13" eb="14">
      <t>ガク</t>
    </rPh>
    <phoneticPr fontId="3"/>
  </si>
  <si>
    <t>Ⅰ．技術開発用機械装置費等</t>
  </si>
  <si>
    <t>Ⅱ．労務費</t>
  </si>
  <si>
    <t>Ⅲ．原材料等その他の経費</t>
  </si>
  <si>
    <t>直接経費（Ⅰ～Ⅲ計）</t>
    <phoneticPr fontId="3"/>
  </si>
  <si>
    <t>Ⅳ．間接経費又は一般管理費</t>
  </si>
  <si>
    <t>小計(a)</t>
    <rPh sb="0" eb="2">
      <t>ショウケイ</t>
    </rPh>
    <phoneticPr fontId="3"/>
  </si>
  <si>
    <t>Ⅴ．消費税及び地方消費税
　　　　　　　　　 　　（a×5%）</t>
    <phoneticPr fontId="3"/>
  </si>
  <si>
    <t>合計（Ⅰ～Ⅴ計）</t>
    <phoneticPr fontId="3"/>
  </si>
  <si>
    <t>２．委託費明細</t>
    <rPh sb="2" eb="4">
      <t>イタク</t>
    </rPh>
    <rPh sb="4" eb="5">
      <t>ヒ</t>
    </rPh>
    <rPh sb="5" eb="7">
      <t>メイサイ</t>
    </rPh>
    <phoneticPr fontId="3"/>
  </si>
  <si>
    <t>中核企業</t>
    <rPh sb="0" eb="2">
      <t>チュウカク</t>
    </rPh>
    <rPh sb="2" eb="4">
      <t>キギョウ</t>
    </rPh>
    <phoneticPr fontId="3"/>
  </si>
  <si>
    <t>再委託費</t>
    <rPh sb="0" eb="4">
      <t>サイイタクヒ</t>
    </rPh>
    <phoneticPr fontId="3"/>
  </si>
  <si>
    <t>Ⅴ．消費税及び地方消費税</t>
    <phoneticPr fontId="3"/>
  </si>
  <si>
    <r>
      <t>再委託費合計
（</t>
    </r>
    <r>
      <rPr>
        <sz val="8.5"/>
        <color rgb="FF000000"/>
        <rFont val="ＭＳ Ｐ明朝"/>
        <family val="1"/>
        <charset val="128"/>
      </rPr>
      <t>Ⅴ．</t>
    </r>
    <r>
      <rPr>
        <sz val="9"/>
        <color rgb="FF000000"/>
        <rFont val="ＭＳ Ｐ明朝"/>
        <family val="1"/>
        <charset val="128"/>
      </rPr>
      <t>消費税及を除く）</t>
    </r>
    <rPh sb="0" eb="3">
      <t>サイイタク</t>
    </rPh>
    <rPh sb="3" eb="4">
      <t>ヒ</t>
    </rPh>
    <rPh sb="4" eb="6">
      <t>ゴウケイ</t>
    </rPh>
    <rPh sb="15" eb="16">
      <t>ノゾ</t>
    </rPh>
    <phoneticPr fontId="3"/>
  </si>
  <si>
    <r>
      <t>委託契約額</t>
    </r>
    <r>
      <rPr>
        <sz val="9"/>
        <color rgb="FFFF0000"/>
        <rFont val="ＭＳ Ｐ明朝"/>
        <family val="1"/>
        <charset val="128"/>
      </rPr>
      <t xml:space="preserve"> </t>
    </r>
    <rPh sb="0" eb="2">
      <t>イタク</t>
    </rPh>
    <rPh sb="2" eb="4">
      <t>ケイヤク</t>
    </rPh>
    <rPh sb="4" eb="5">
      <t>ガク</t>
    </rPh>
    <phoneticPr fontId="3"/>
  </si>
  <si>
    <t>技術開発テーマ名：島嶼型発電用高効率蒸気タービンの開発</t>
    <rPh sb="0" eb="2">
      <t>ギジュツ</t>
    </rPh>
    <rPh sb="2" eb="4">
      <t>カイハツ</t>
    </rPh>
    <rPh sb="7" eb="8">
      <t>メイ</t>
    </rPh>
    <rPh sb="9" eb="11">
      <t>トウショ</t>
    </rPh>
    <rPh sb="11" eb="12">
      <t>ガタ</t>
    </rPh>
    <rPh sb="12" eb="15">
      <t>ハツデンヨウ</t>
    </rPh>
    <rPh sb="15" eb="18">
      <t>コウコウリツ</t>
    </rPh>
    <rPh sb="18" eb="20">
      <t>ジョウキ</t>
    </rPh>
    <rPh sb="25" eb="27">
      <t>カイハツ</t>
    </rPh>
    <phoneticPr fontId="3"/>
  </si>
  <si>
    <t>中核企業名：一般社団法人ものづくりネットワーク沖縄</t>
    <rPh sb="0" eb="2">
      <t>チュウカク</t>
    </rPh>
    <rPh sb="2" eb="4">
      <t>キギョウ</t>
    </rPh>
    <rPh sb="4" eb="5">
      <t>メイ</t>
    </rPh>
    <phoneticPr fontId="3"/>
  </si>
  <si>
    <t>ものづくりネットワーク沖縄</t>
    <rPh sb="11" eb="13">
      <t>オキナワ</t>
    </rPh>
    <phoneticPr fontId="3"/>
  </si>
  <si>
    <t>トマス技術研究所</t>
    <rPh sb="3" eb="5">
      <t>ギジュツ</t>
    </rPh>
    <rPh sb="5" eb="8">
      <t>ケンキュウショ</t>
    </rPh>
    <phoneticPr fontId="3"/>
  </si>
  <si>
    <t>沖縄高等専門学校</t>
    <rPh sb="0" eb="2">
      <t>オキナワ</t>
    </rPh>
    <rPh sb="2" eb="4">
      <t>コウトウ</t>
    </rPh>
    <rPh sb="4" eb="6">
      <t>センモン</t>
    </rPh>
    <rPh sb="6" eb="8">
      <t>ガッコウ</t>
    </rPh>
    <phoneticPr fontId="3"/>
  </si>
  <si>
    <t>琉球大学工学部</t>
    <rPh sb="0" eb="2">
      <t>リュウキュウ</t>
    </rPh>
    <rPh sb="2" eb="4">
      <t>ダイガク</t>
    </rPh>
    <rPh sb="4" eb="7">
      <t>コウガクブ</t>
    </rPh>
    <phoneticPr fontId="3"/>
  </si>
  <si>
    <t>沖縄工業技術センター</t>
    <rPh sb="0" eb="2">
      <t>オキナワ</t>
    </rPh>
    <rPh sb="2" eb="4">
      <t>コウギョウ</t>
    </rPh>
    <rPh sb="4" eb="6">
      <t>ギジュツ</t>
    </rPh>
    <phoneticPr fontId="3"/>
  </si>
  <si>
    <t xml:space="preserve">  今回は差異の調整はせず精算払い時に差異が発生した場合に調整するものとする</t>
    <rPh sb="2" eb="4">
      <t>コンカイ</t>
    </rPh>
    <rPh sb="5" eb="7">
      <t>サイ</t>
    </rPh>
    <rPh sb="8" eb="10">
      <t>チョウセイ</t>
    </rPh>
    <rPh sb="13" eb="15">
      <t>セイサン</t>
    </rPh>
    <rPh sb="15" eb="16">
      <t>バラ</t>
    </rPh>
    <rPh sb="17" eb="18">
      <t>トキ</t>
    </rPh>
    <rPh sb="19" eb="21">
      <t>サイ</t>
    </rPh>
    <rPh sb="22" eb="24">
      <t>ハッセイ</t>
    </rPh>
    <rPh sb="26" eb="28">
      <t>バアイ</t>
    </rPh>
    <rPh sb="29" eb="31">
      <t>チョウセイ</t>
    </rPh>
    <phoneticPr fontId="3"/>
  </si>
  <si>
    <t>*1消費税差異は、網掛け部分の差額</t>
    <rPh sb="2" eb="5">
      <t>ショウヒゼイ</t>
    </rPh>
    <rPh sb="5" eb="7">
      <t>サイ</t>
    </rPh>
    <rPh sb="9" eb="11">
      <t>アミカ</t>
    </rPh>
    <rPh sb="12" eb="14">
      <t>ブブン</t>
    </rPh>
    <rPh sb="15" eb="17">
      <t>サガク</t>
    </rPh>
    <phoneticPr fontId="3"/>
  </si>
  <si>
    <t>*委託契約額の金額は実施計画書より転記</t>
    <rPh sb="1" eb="3">
      <t>イタク</t>
    </rPh>
    <rPh sb="3" eb="5">
      <t>ケイヤク</t>
    </rPh>
    <rPh sb="5" eb="6">
      <t>ガク</t>
    </rPh>
    <rPh sb="7" eb="9">
      <t>キンガク</t>
    </rPh>
    <rPh sb="10" eb="12">
      <t>ジッシ</t>
    </rPh>
    <rPh sb="12" eb="15">
      <t>ケイカクショ</t>
    </rPh>
    <rPh sb="17" eb="19">
      <t>テンキ</t>
    </rPh>
    <phoneticPr fontId="3"/>
  </si>
  <si>
    <t>*差異の500円は、沖縄工業高等専門学校の消費税の差異であり、2．委託費明細は実施計画書から転記しており千円未満切上げとなるため差異が発生</t>
    <rPh sb="1" eb="3">
      <t>サイ</t>
    </rPh>
    <rPh sb="7" eb="8">
      <t>エン</t>
    </rPh>
    <rPh sb="10" eb="12">
      <t>オキナワ</t>
    </rPh>
    <rPh sb="12" eb="14">
      <t>コウギョウ</t>
    </rPh>
    <rPh sb="14" eb="16">
      <t>コウトウ</t>
    </rPh>
    <rPh sb="16" eb="18">
      <t>センモン</t>
    </rPh>
    <rPh sb="18" eb="20">
      <t>ガッコウ</t>
    </rPh>
    <rPh sb="21" eb="24">
      <t>ショウヒゼイ</t>
    </rPh>
    <rPh sb="25" eb="27">
      <t>サイ</t>
    </rPh>
    <rPh sb="33" eb="35">
      <t>イタク</t>
    </rPh>
    <rPh sb="35" eb="36">
      <t>ヒ</t>
    </rPh>
    <rPh sb="36" eb="38">
      <t>メイサイ</t>
    </rPh>
    <rPh sb="39" eb="41">
      <t>ジッシ</t>
    </rPh>
    <rPh sb="41" eb="44">
      <t>ケイカクショ</t>
    </rPh>
    <rPh sb="46" eb="48">
      <t>テンキ</t>
    </rPh>
    <rPh sb="52" eb="54">
      <t>センエン</t>
    </rPh>
    <rPh sb="54" eb="56">
      <t>ミマン</t>
    </rPh>
    <rPh sb="56" eb="58">
      <t>キリア</t>
    </rPh>
    <rPh sb="64" eb="66">
      <t>サイ</t>
    </rPh>
    <rPh sb="67" eb="69">
      <t>ハッセイ</t>
    </rPh>
    <phoneticPr fontId="3"/>
  </si>
  <si>
    <t>*１
消費税差異</t>
    <rPh sb="3" eb="5">
      <t>ショウヒ</t>
    </rPh>
    <rPh sb="5" eb="6">
      <t>ゼイ</t>
    </rPh>
    <rPh sb="6" eb="8">
      <t>サイ</t>
    </rPh>
    <phoneticPr fontId="3"/>
  </si>
  <si>
    <t>*琉球大学および沖縄高等専門学校については契約に則り前払金のため、労務費および原材料等その他の経費については実施計画書より転記しており見積の額となる</t>
    <rPh sb="1" eb="3">
      <t>リュウキュウ</t>
    </rPh>
    <rPh sb="3" eb="5">
      <t>ダイガク</t>
    </rPh>
    <rPh sb="8" eb="10">
      <t>オキナワ</t>
    </rPh>
    <rPh sb="10" eb="12">
      <t>コウトウ</t>
    </rPh>
    <rPh sb="12" eb="14">
      <t>センモン</t>
    </rPh>
    <rPh sb="14" eb="16">
      <t>ガッコウ</t>
    </rPh>
    <rPh sb="21" eb="23">
      <t>ケイヤク</t>
    </rPh>
    <rPh sb="24" eb="25">
      <t>ノット</t>
    </rPh>
    <rPh sb="26" eb="29">
      <t>マエバライキン</t>
    </rPh>
    <rPh sb="33" eb="36">
      <t>ロウムヒ</t>
    </rPh>
    <rPh sb="39" eb="42">
      <t>ゲンザイリョウ</t>
    </rPh>
    <rPh sb="42" eb="43">
      <t>トウ</t>
    </rPh>
    <rPh sb="45" eb="46">
      <t>タ</t>
    </rPh>
    <rPh sb="47" eb="49">
      <t>ケイヒ</t>
    </rPh>
    <rPh sb="54" eb="56">
      <t>ジッシ</t>
    </rPh>
    <rPh sb="56" eb="59">
      <t>ケイカクショ</t>
    </rPh>
    <rPh sb="61" eb="63">
      <t>テンキ</t>
    </rPh>
    <rPh sb="67" eb="69">
      <t>ミツモリ</t>
    </rPh>
    <rPh sb="70" eb="71">
      <t>ガク</t>
    </rPh>
    <phoneticPr fontId="3"/>
  </si>
  <si>
    <r>
      <t>消費税中核負担</t>
    </r>
    <r>
      <rPr>
        <strike/>
        <sz val="9"/>
        <color rgb="FFFF0000"/>
        <rFont val="ＭＳ Ｐ明朝"/>
        <family val="1"/>
        <charset val="128"/>
      </rPr>
      <t>調整</t>
    </r>
    <r>
      <rPr>
        <sz val="9"/>
        <color rgb="FF000000"/>
        <rFont val="ＭＳ Ｐ明朝"/>
        <family val="1"/>
        <charset val="128"/>
      </rPr>
      <t>額</t>
    </r>
    <rPh sb="0" eb="2">
      <t>ショウヒ</t>
    </rPh>
    <rPh sb="2" eb="3">
      <t>ゼイ</t>
    </rPh>
    <rPh sb="3" eb="5">
      <t>チュウカク</t>
    </rPh>
    <rPh sb="5" eb="7">
      <t>フタン</t>
    </rPh>
    <rPh sb="7" eb="9">
      <t>チョウセイ</t>
    </rPh>
    <rPh sb="9" eb="10">
      <t>ガク</t>
    </rPh>
    <phoneticPr fontId="3"/>
  </si>
  <si>
    <t>技術開発支出総額
事業対象</t>
    <rPh sb="0" eb="2">
      <t>ギジュツ</t>
    </rPh>
    <rPh sb="2" eb="4">
      <t>カイハツ</t>
    </rPh>
    <rPh sb="4" eb="6">
      <t>シシュツ</t>
    </rPh>
    <rPh sb="6" eb="8">
      <t>ソウガク</t>
    </rPh>
    <rPh sb="9" eb="11">
      <t>ジギョウ</t>
    </rPh>
    <rPh sb="11" eb="13">
      <t>タイショウ</t>
    </rPh>
    <phoneticPr fontId="3"/>
  </si>
  <si>
    <t>Ⅴ．消費税及び地方消費税
　　　　　　　　　 　　（a×5%）</t>
    <phoneticPr fontId="3"/>
  </si>
  <si>
    <r>
      <t>技術開発支出</t>
    </r>
    <r>
      <rPr>
        <sz val="9"/>
        <color rgb="FFFF0000"/>
        <rFont val="ＭＳ Ｐ明朝"/>
        <family val="1"/>
        <charset val="128"/>
      </rPr>
      <t>内訳</t>
    </r>
    <rPh sb="0" eb="2">
      <t>ギジュツ</t>
    </rPh>
    <rPh sb="2" eb="4">
      <t>カイハツ</t>
    </rPh>
    <rPh sb="4" eb="6">
      <t>シシュツ</t>
    </rPh>
    <rPh sb="6" eb="8">
      <t>ウチワケ</t>
    </rPh>
    <phoneticPr fontId="3"/>
  </si>
  <si>
    <t>技術開発支出総額
項目別合計</t>
    <rPh sb="9" eb="11">
      <t>コウモク</t>
    </rPh>
    <rPh sb="11" eb="12">
      <t>ベツ</t>
    </rPh>
    <rPh sb="12" eb="14">
      <t>ゴウケイ</t>
    </rPh>
    <phoneticPr fontId="3"/>
  </si>
  <si>
    <t>Ⅴ．消費税及び地方消費税
　　　　　　　　　　　　　　（a×5%）</t>
    <phoneticPr fontId="3"/>
  </si>
  <si>
    <t>様式2－1（別紙）</t>
    <rPh sb="0" eb="2">
      <t>ヨウシキ</t>
    </rPh>
    <rPh sb="6" eb="8">
      <t>ベッシ</t>
    </rPh>
    <phoneticPr fontId="3"/>
  </si>
  <si>
    <t>平成26年●月●日</t>
    <rPh sb="0" eb="2">
      <t>ヘイセイ</t>
    </rPh>
    <rPh sb="4" eb="5">
      <t>ネン</t>
    </rPh>
    <rPh sb="6" eb="7">
      <t>ガツ</t>
    </rPh>
    <rPh sb="8" eb="9">
      <t>ニチ</t>
    </rPh>
    <phoneticPr fontId="3"/>
  </si>
  <si>
    <t>*委託契約額は技術開発経費積算書より転記</t>
    <rPh sb="1" eb="3">
      <t>イタク</t>
    </rPh>
    <rPh sb="3" eb="5">
      <t>ケイヤク</t>
    </rPh>
    <rPh sb="5" eb="6">
      <t>ガク</t>
    </rPh>
    <rPh sb="7" eb="9">
      <t>ギジュツ</t>
    </rPh>
    <rPh sb="9" eb="11">
      <t>カイハツ</t>
    </rPh>
    <rPh sb="11" eb="13">
      <t>ケイヒ</t>
    </rPh>
    <rPh sb="13" eb="15">
      <t>セキサン</t>
    </rPh>
    <rPh sb="15" eb="16">
      <t>ショ</t>
    </rPh>
    <rPh sb="18" eb="20">
      <t>テンキ</t>
    </rPh>
    <phoneticPr fontId="3"/>
  </si>
  <si>
    <t>総支出額</t>
    <rPh sb="1" eb="3">
      <t>シシュツ</t>
    </rPh>
    <phoneticPr fontId="3"/>
  </si>
  <si>
    <t>総支出額</t>
    <rPh sb="0" eb="1">
      <t>ソウ</t>
    </rPh>
    <rPh sb="1" eb="3">
      <t>シシュツ</t>
    </rPh>
    <rPh sb="3" eb="4">
      <t>ガク</t>
    </rPh>
    <phoneticPr fontId="3"/>
  </si>
  <si>
    <t>中核企業（A）</t>
    <rPh sb="0" eb="2">
      <t>チュウカク</t>
    </rPh>
    <rPh sb="2" eb="4">
      <t>キギョウ</t>
    </rPh>
    <phoneticPr fontId="3"/>
  </si>
  <si>
    <t>再委託費（B）</t>
    <rPh sb="0" eb="4">
      <t>サイイタクヒ</t>
    </rPh>
    <phoneticPr fontId="3"/>
  </si>
  <si>
    <t>A+B</t>
    <phoneticPr fontId="3"/>
  </si>
  <si>
    <t>Ⅴ．再委託費</t>
    <rPh sb="2" eb="5">
      <t>サイイタク</t>
    </rPh>
    <rPh sb="5" eb="6">
      <t>ヒ</t>
    </rPh>
    <phoneticPr fontId="3"/>
  </si>
  <si>
    <t>小計（Ⅰ+Ⅱ+Ⅲ+Ⅳ）</t>
    <rPh sb="0" eb="2">
      <t>ショウケイ</t>
    </rPh>
    <phoneticPr fontId="3"/>
  </si>
  <si>
    <t>合計（Ⅰ+Ⅱ+Ⅲ+Ⅳ+Ⅴ）</t>
    <phoneticPr fontId="3"/>
  </si>
  <si>
    <t>円(税抜）</t>
    <rPh sb="0" eb="1">
      <t>エン</t>
    </rPh>
    <rPh sb="2" eb="4">
      <t>ゼイヌキ</t>
    </rPh>
    <phoneticPr fontId="3"/>
  </si>
  <si>
    <t>合計（小計+Ⅵ）</t>
    <rPh sb="3" eb="5">
      <t>ショウケイ</t>
    </rPh>
    <phoneticPr fontId="3"/>
  </si>
  <si>
    <t>Ⅵ．消費税及び地方消費税
　　　　　　　　（a×5%）</t>
    <phoneticPr fontId="3"/>
  </si>
  <si>
    <t>小計（a）</t>
    <rPh sb="0" eb="2">
      <t>ショウケイ</t>
    </rPh>
    <phoneticPr fontId="3"/>
  </si>
  <si>
    <t>TLO支出額</t>
    <rPh sb="3" eb="5">
      <t>シシュツ</t>
    </rPh>
    <rPh sb="5" eb="6">
      <t>ガク</t>
    </rPh>
    <phoneticPr fontId="3"/>
  </si>
  <si>
    <t>共同体負担額/
消費税差異</t>
    <rPh sb="0" eb="3">
      <t>キョウドウタイ</t>
    </rPh>
    <rPh sb="3" eb="5">
      <t>フタン</t>
    </rPh>
    <rPh sb="5" eb="6">
      <t>ガク</t>
    </rPh>
    <rPh sb="8" eb="11">
      <t>ショウヒゼイ</t>
    </rPh>
    <rPh sb="11" eb="13">
      <t>サイ</t>
    </rPh>
    <phoneticPr fontId="3"/>
  </si>
  <si>
    <t>技術開発テーマ名：　島嶼型発電用高効率蒸気タービンの開発</t>
    <rPh sb="0" eb="2">
      <t>ギジュツ</t>
    </rPh>
    <rPh sb="2" eb="4">
      <t>カイハツ</t>
    </rPh>
    <rPh sb="7" eb="8">
      <t>メイ</t>
    </rPh>
    <rPh sb="10" eb="12">
      <t>トウショ</t>
    </rPh>
    <rPh sb="12" eb="13">
      <t>ガタ</t>
    </rPh>
    <rPh sb="13" eb="16">
      <t>ハツデンヨウ</t>
    </rPh>
    <rPh sb="16" eb="19">
      <t>コウコウリツ</t>
    </rPh>
    <rPh sb="19" eb="21">
      <t>ジョウキ</t>
    </rPh>
    <rPh sb="26" eb="28">
      <t>カイハツ</t>
    </rPh>
    <phoneticPr fontId="3"/>
  </si>
  <si>
    <t>中核企業名：　一般社団法人ものづくりネットワーク沖縄</t>
    <rPh sb="0" eb="2">
      <t>チュウカク</t>
    </rPh>
    <rPh sb="2" eb="4">
      <t>キギョウ</t>
    </rPh>
    <rPh sb="4" eb="5">
      <t>メイ</t>
    </rPh>
    <phoneticPr fontId="3"/>
  </si>
  <si>
    <t>１．委託費明細（様式2－1より転記）</t>
    <rPh sb="2" eb="4">
      <t>イタク</t>
    </rPh>
    <rPh sb="4" eb="5">
      <t>ヒ</t>
    </rPh>
    <rPh sb="5" eb="7">
      <t>メイサイ</t>
    </rPh>
    <rPh sb="8" eb="10">
      <t>ヨウシキ</t>
    </rPh>
    <rPh sb="15" eb="17">
      <t>テンキ</t>
    </rPh>
    <phoneticPr fontId="3"/>
  </si>
  <si>
    <t>２．委託費総括</t>
    <rPh sb="2" eb="4">
      <t>イタク</t>
    </rPh>
    <rPh sb="4" eb="5">
      <t>ヒ</t>
    </rPh>
    <rPh sb="5" eb="7">
      <t>ソウカツ</t>
    </rPh>
    <phoneticPr fontId="3"/>
  </si>
  <si>
    <t>*消費税差異は１．委託費明細（様式2－1より転記）と２．委託費総括との差異である（網掛け部分）</t>
    <rPh sb="1" eb="4">
      <t>ショウヒゼイ</t>
    </rPh>
    <rPh sb="4" eb="6">
      <t>サイ</t>
    </rPh>
    <rPh sb="35" eb="37">
      <t>サイ</t>
    </rPh>
    <rPh sb="41" eb="43">
      <t>アミカ</t>
    </rPh>
    <rPh sb="44" eb="46">
      <t>ブブン</t>
    </rPh>
    <phoneticPr fontId="3"/>
  </si>
  <si>
    <t>中核企業から再委託先への支払額を確定するため、再委託先ごとに消費税を算出</t>
    <rPh sb="0" eb="2">
      <t>チュウカク</t>
    </rPh>
    <rPh sb="2" eb="4">
      <t>キギョウ</t>
    </rPh>
    <rPh sb="6" eb="9">
      <t>サイイタク</t>
    </rPh>
    <rPh sb="9" eb="10">
      <t>サキ</t>
    </rPh>
    <rPh sb="12" eb="14">
      <t>シハライ</t>
    </rPh>
    <rPh sb="14" eb="15">
      <t>ガク</t>
    </rPh>
    <rPh sb="16" eb="18">
      <t>カクテイ</t>
    </rPh>
    <rPh sb="23" eb="26">
      <t>サイイタク</t>
    </rPh>
    <rPh sb="26" eb="27">
      <t>サキ</t>
    </rPh>
    <rPh sb="30" eb="33">
      <t>ショウヒゼイ</t>
    </rPh>
    <rPh sb="34" eb="36">
      <t>サンシュツ</t>
    </rPh>
    <phoneticPr fontId="3"/>
  </si>
  <si>
    <t>委託費総額を確定するため、中核および再委託先の合算小計へ消費税率を乗じ消費税を算出</t>
    <rPh sb="0" eb="2">
      <t>イタク</t>
    </rPh>
    <rPh sb="2" eb="3">
      <t>ヒ</t>
    </rPh>
    <rPh sb="3" eb="5">
      <t>ソウガク</t>
    </rPh>
    <rPh sb="6" eb="8">
      <t>カクテイ</t>
    </rPh>
    <rPh sb="13" eb="15">
      <t>チュウカク</t>
    </rPh>
    <rPh sb="18" eb="21">
      <t>サイイタク</t>
    </rPh>
    <rPh sb="21" eb="22">
      <t>サキ</t>
    </rPh>
    <rPh sb="23" eb="25">
      <t>ガッサン</t>
    </rPh>
    <rPh sb="25" eb="27">
      <t>ショウケイ</t>
    </rPh>
    <rPh sb="28" eb="31">
      <t>ショウヒゼイ</t>
    </rPh>
    <rPh sb="31" eb="32">
      <t>リツ</t>
    </rPh>
    <rPh sb="33" eb="34">
      <t>ジョウ</t>
    </rPh>
    <rPh sb="35" eb="38">
      <t>ショウヒゼイ</t>
    </rPh>
    <rPh sb="39" eb="41">
      <t>サンシュツ</t>
    </rPh>
    <phoneticPr fontId="3"/>
  </si>
  <si>
    <t>　差異がある場合、総支出額より差異金額を引いた額がTLO支出額となる</t>
    <rPh sb="1" eb="3">
      <t>サイ</t>
    </rPh>
    <rPh sb="6" eb="8">
      <t>バアイ</t>
    </rPh>
    <rPh sb="9" eb="10">
      <t>ソウ</t>
    </rPh>
    <rPh sb="10" eb="12">
      <t>シシュツ</t>
    </rPh>
    <rPh sb="12" eb="13">
      <t>ガク</t>
    </rPh>
    <rPh sb="15" eb="17">
      <t>サイ</t>
    </rPh>
    <rPh sb="17" eb="19">
      <t>キンガク</t>
    </rPh>
    <rPh sb="20" eb="21">
      <t>ヒ</t>
    </rPh>
    <rPh sb="23" eb="24">
      <t>ガク</t>
    </rPh>
    <rPh sb="28" eb="30">
      <t>シシュツ</t>
    </rPh>
    <rPh sb="30" eb="31">
      <t>ガク</t>
    </rPh>
    <phoneticPr fontId="3"/>
  </si>
  <si>
    <t>【様式９】</t>
    <rPh sb="1" eb="3">
      <t>ヨウシキ</t>
    </rPh>
    <phoneticPr fontId="3"/>
  </si>
  <si>
    <t>技術開発テーマ名</t>
    <rPh sb="0" eb="2">
      <t>ギジュツ</t>
    </rPh>
    <rPh sb="2" eb="4">
      <t>カイハツ</t>
    </rPh>
    <rPh sb="7" eb="8">
      <t>メイ</t>
    </rPh>
    <phoneticPr fontId="3"/>
  </si>
  <si>
    <t>項　　目</t>
    <rPh sb="0" eb="1">
      <t>コウ</t>
    </rPh>
    <rPh sb="3" eb="4">
      <t>メ</t>
    </rPh>
    <phoneticPr fontId="3"/>
  </si>
  <si>
    <t>積算金額</t>
    <rPh sb="0" eb="2">
      <t>セキサン</t>
    </rPh>
    <rPh sb="2" eb="4">
      <t>キンガク</t>
    </rPh>
    <phoneticPr fontId="3"/>
  </si>
  <si>
    <t>中核企業
○○社</t>
    <rPh sb="0" eb="2">
      <t>チュウカク</t>
    </rPh>
    <rPh sb="2" eb="4">
      <t>キギョウ</t>
    </rPh>
    <rPh sb="7" eb="8">
      <t>シャ</t>
    </rPh>
    <phoneticPr fontId="3"/>
  </si>
  <si>
    <t>協力企業
A社</t>
    <rPh sb="0" eb="2">
      <t>キョウリョク</t>
    </rPh>
    <rPh sb="2" eb="4">
      <t>キギョウ</t>
    </rPh>
    <rPh sb="6" eb="7">
      <t>シャ</t>
    </rPh>
    <phoneticPr fontId="3"/>
  </si>
  <si>
    <t>協力企業
B社</t>
    <rPh sb="0" eb="2">
      <t>キョウリョク</t>
    </rPh>
    <rPh sb="2" eb="4">
      <t>キギョウ</t>
    </rPh>
    <rPh sb="6" eb="7">
      <t>シャ</t>
    </rPh>
    <phoneticPr fontId="3"/>
  </si>
  <si>
    <t>研究実施機関
C大学</t>
    <rPh sb="0" eb="2">
      <t>ケンキュウ</t>
    </rPh>
    <rPh sb="2" eb="4">
      <t>ジッシ</t>
    </rPh>
    <rPh sb="4" eb="6">
      <t>キカン</t>
    </rPh>
    <rPh sb="8" eb="10">
      <t>ダイガク</t>
    </rPh>
    <phoneticPr fontId="3"/>
  </si>
  <si>
    <t xml:space="preserve"> 総事業費</t>
    <rPh sb="1" eb="5">
      <t>ソウジギョウヒ</t>
    </rPh>
    <phoneticPr fontId="3"/>
  </si>
  <si>
    <t>※ 公募要領「６．技術開発経費の積算内訳について」を参照の上、項目ごとに記入してください。
※ 中核企業および再委託先の消費税は、各々の小計に消費税率を乗じ1円未満を切捨ててください。
※ 必要に応じて枠は追加してください。枠の大きさは適宜修正してください。</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95" eb="97">
      <t>ヒツヨウ</t>
    </rPh>
    <rPh sb="98" eb="99">
      <t>オウ</t>
    </rPh>
    <rPh sb="101" eb="102">
      <t>ワク</t>
    </rPh>
    <rPh sb="103" eb="105">
      <t>ツイカ</t>
    </rPh>
    <rPh sb="112" eb="113">
      <t>ワク</t>
    </rPh>
    <rPh sb="114" eb="115">
      <t>オオ</t>
    </rPh>
    <rPh sb="118" eb="120">
      <t>テキギ</t>
    </rPh>
    <rPh sb="120" eb="122">
      <t>シュウセイ</t>
    </rPh>
    <phoneticPr fontId="3"/>
  </si>
  <si>
    <t>【様式８】</t>
    <rPh sb="1" eb="3">
      <t>ヨウシキ</t>
    </rPh>
    <phoneticPr fontId="3"/>
  </si>
  <si>
    <t>プロジェクトスケジュール</t>
    <phoneticPr fontId="3"/>
  </si>
  <si>
    <t>3月</t>
    <rPh sb="1" eb="2">
      <t>ツキ</t>
    </rPh>
    <phoneticPr fontId="3"/>
  </si>
  <si>
    <t>2月</t>
    <rPh sb="1" eb="2">
      <t>ツキ</t>
    </rPh>
    <phoneticPr fontId="3"/>
  </si>
  <si>
    <t>1月</t>
    <rPh sb="1" eb="2">
      <t>ツキ</t>
    </rPh>
    <phoneticPr fontId="3"/>
  </si>
  <si>
    <t>6月</t>
  </si>
  <si>
    <t>7月</t>
  </si>
  <si>
    <t>8月</t>
  </si>
  <si>
    <t>9月</t>
  </si>
  <si>
    <t>10月</t>
  </si>
  <si>
    <t>11月</t>
  </si>
  <si>
    <t>12月</t>
  </si>
  <si>
    <t>サブテーマ名</t>
    <rPh sb="5" eb="6">
      <t>メイ</t>
    </rPh>
    <phoneticPr fontId="3"/>
  </si>
  <si>
    <t>作　業　内　容</t>
    <rPh sb="0" eb="1">
      <t>サク</t>
    </rPh>
    <rPh sb="2" eb="3">
      <t>ギョウ</t>
    </rPh>
    <rPh sb="4" eb="5">
      <t>ナイ</t>
    </rPh>
    <rPh sb="6" eb="7">
      <t>カタチ</t>
    </rPh>
    <phoneticPr fontId="3"/>
  </si>
  <si>
    <t>サブテーマ④</t>
    <phoneticPr fontId="3"/>
  </si>
  <si>
    <t>技術開発テーマ名</t>
    <rPh sb="0" eb="2">
      <t>ギジュツ</t>
    </rPh>
    <rPh sb="2" eb="4">
      <t>カイハツ</t>
    </rPh>
    <rPh sb="7" eb="8">
      <t>メイ</t>
    </rPh>
    <phoneticPr fontId="3"/>
  </si>
  <si>
    <t>（注） 契約日よりも前に発注、購入、契約を実施したものに関しては本事業委託費の対象外となります。</t>
    <rPh sb="1" eb="2">
      <t>チュウ</t>
    </rPh>
    <rPh sb="4" eb="7">
      <t>ケイヤクビ</t>
    </rPh>
    <rPh sb="10" eb="11">
      <t>マエ</t>
    </rPh>
    <rPh sb="12" eb="14">
      <t>ハッチュウ</t>
    </rPh>
    <rPh sb="15" eb="17">
      <t>コウニュウ</t>
    </rPh>
    <rPh sb="18" eb="20">
      <t>ケイヤク</t>
    </rPh>
    <rPh sb="21" eb="23">
      <t>ジッシ</t>
    </rPh>
    <rPh sb="28" eb="29">
      <t>カン</t>
    </rPh>
    <rPh sb="32" eb="33">
      <t>ホン</t>
    </rPh>
    <rPh sb="33" eb="35">
      <t>ジギョウ</t>
    </rPh>
    <rPh sb="35" eb="37">
      <t>イタク</t>
    </rPh>
    <rPh sb="37" eb="38">
      <t>ヒ</t>
    </rPh>
    <rPh sb="39" eb="42">
      <t>タイショウガイ</t>
    </rPh>
    <phoneticPr fontId="3"/>
  </si>
  <si>
    <t>※ 技術開発のスタートは6月上旬を予定しています。
※ 上記の表は必要に応じて追加してください。枠の大きさは適宜修正してください。</t>
    <rPh sb="2" eb="4">
      <t>ギジュツ</t>
    </rPh>
    <rPh sb="4" eb="6">
      <t>カイハツ</t>
    </rPh>
    <rPh sb="13" eb="14">
      <t>ツキ</t>
    </rPh>
    <rPh sb="14" eb="16">
      <t>ジョウジュン</t>
    </rPh>
    <rPh sb="17" eb="19">
      <t>ヨテイ</t>
    </rPh>
    <rPh sb="28" eb="30">
      <t>ジョウキ</t>
    </rPh>
    <rPh sb="31" eb="32">
      <t>ヒョウ</t>
    </rPh>
    <rPh sb="33" eb="35">
      <t>ヒツヨウ</t>
    </rPh>
    <rPh sb="36" eb="37">
      <t>オウ</t>
    </rPh>
    <rPh sb="39" eb="41">
      <t>ツイカ</t>
    </rPh>
    <rPh sb="48" eb="49">
      <t>ワク</t>
    </rPh>
    <rPh sb="50" eb="51">
      <t>オオ</t>
    </rPh>
    <rPh sb="54" eb="56">
      <t>テキギ</t>
    </rPh>
    <rPh sb="56" eb="58">
      <t>シュウセイ</t>
    </rPh>
    <phoneticPr fontId="3"/>
  </si>
  <si>
    <t>見積金額</t>
    <rPh sb="0" eb="2">
      <t>ミツモリ</t>
    </rPh>
    <rPh sb="2" eb="4">
      <t>キンガク</t>
    </rPh>
    <phoneticPr fontId="3"/>
  </si>
  <si>
    <t>積算内訳</t>
    <rPh sb="0" eb="2">
      <t>セキサン</t>
    </rPh>
    <rPh sb="2" eb="4">
      <t>ウチワケ</t>
    </rPh>
    <phoneticPr fontId="3"/>
  </si>
  <si>
    <t>【様式１０】</t>
    <rPh sb="1" eb="3">
      <t>ヨウシキ</t>
    </rPh>
    <phoneticPr fontId="3"/>
  </si>
  <si>
    <t>技術開発経費積算内訳書　（個別）</t>
    <rPh sb="0" eb="2">
      <t>ギジュツ</t>
    </rPh>
    <rPh sb="2" eb="4">
      <t>カイハツ</t>
    </rPh>
    <rPh sb="4" eb="6">
      <t>ケイヒ</t>
    </rPh>
    <rPh sb="6" eb="8">
      <t>セキサン</t>
    </rPh>
    <rPh sb="8" eb="11">
      <t>ウチワケショ</t>
    </rPh>
    <rPh sb="13" eb="15">
      <t>コベツ</t>
    </rPh>
    <phoneticPr fontId="3"/>
  </si>
  <si>
    <t>技術開発経費積算書　（共同体）</t>
    <rPh sb="0" eb="2">
      <t>ギジュツ</t>
    </rPh>
    <rPh sb="2" eb="4">
      <t>カイハツ</t>
    </rPh>
    <rPh sb="4" eb="6">
      <t>ケイヒ</t>
    </rPh>
    <rPh sb="6" eb="8">
      <t>セキサン</t>
    </rPh>
    <rPh sb="8" eb="9">
      <t>ショ</t>
    </rPh>
    <rPh sb="11" eb="14">
      <t>キョウドウタイ</t>
    </rPh>
    <phoneticPr fontId="3"/>
  </si>
  <si>
    <t>合　計</t>
    <rPh sb="0" eb="1">
      <t>ア</t>
    </rPh>
    <rPh sb="2" eb="3">
      <t>ケイ</t>
    </rPh>
    <phoneticPr fontId="3"/>
  </si>
  <si>
    <t>項　　目</t>
    <rPh sb="0" eb="1">
      <t>コウ</t>
    </rPh>
    <rPh sb="3" eb="4">
      <t>メ</t>
    </rPh>
    <phoneticPr fontId="3"/>
  </si>
  <si>
    <t>企業名/研究実施機関名</t>
    <rPh sb="0" eb="2">
      <t>キギョウ</t>
    </rPh>
    <rPh sb="2" eb="3">
      <t>メイ</t>
    </rPh>
    <rPh sb="4" eb="6">
      <t>ケンキュウ</t>
    </rPh>
    <rPh sb="6" eb="8">
      <t>ジッシ</t>
    </rPh>
    <rPh sb="8" eb="10">
      <t>キカン</t>
    </rPh>
    <rPh sb="10" eb="11">
      <t>メイ</t>
    </rPh>
    <phoneticPr fontId="3"/>
  </si>
  <si>
    <t>（単位　：　円）</t>
    <rPh sb="1" eb="3">
      <t>タンイ</t>
    </rPh>
    <rPh sb="6" eb="7">
      <t>エン</t>
    </rPh>
    <phoneticPr fontId="3"/>
  </si>
  <si>
    <t>（単位　：　円）</t>
    <rPh sb="1" eb="3">
      <t>タンイ</t>
    </rPh>
    <rPh sb="6" eb="7">
      <t>エン</t>
    </rPh>
    <phoneticPr fontId="3"/>
  </si>
  <si>
    <t>小　計</t>
    <rPh sb="0" eb="1">
      <t>ショウ</t>
    </rPh>
    <rPh sb="2" eb="3">
      <t>ケイ</t>
    </rPh>
    <phoneticPr fontId="3"/>
  </si>
  <si>
    <t>※ 【様式１０】は中核企業および全ての協力企業、研究実施機関ごとに作成してください。</t>
    <rPh sb="3" eb="5">
      <t>ヨウシキ</t>
    </rPh>
    <rPh sb="9" eb="11">
      <t>チュウカク</t>
    </rPh>
    <rPh sb="11" eb="13">
      <t>キギョウ</t>
    </rPh>
    <rPh sb="16" eb="17">
      <t>スベ</t>
    </rPh>
    <rPh sb="19" eb="21">
      <t>キョウリョク</t>
    </rPh>
    <rPh sb="21" eb="23">
      <t>キギョウ</t>
    </rPh>
    <rPh sb="24" eb="26">
      <t>ケンキュウ</t>
    </rPh>
    <rPh sb="26" eb="28">
      <t>ジッシ</t>
    </rPh>
    <rPh sb="28" eb="30">
      <t>キカン</t>
    </rPh>
    <rPh sb="33" eb="35">
      <t>サクセイ</t>
    </rPh>
    <phoneticPr fontId="3"/>
  </si>
  <si>
    <t>直接経費の▲▲%</t>
    <rPh sb="0" eb="2">
      <t>チョクセツ</t>
    </rPh>
    <rPh sb="2" eb="4">
      <t>ケイヒ</t>
    </rPh>
    <phoneticPr fontId="3"/>
  </si>
  <si>
    <t>②保守費</t>
  </si>
  <si>
    <t>①技術開発用機械装置借用費</t>
  </si>
  <si>
    <t>①研究員費</t>
  </si>
  <si>
    <t>③補助員雇上費</t>
  </si>
  <si>
    <t>③改造修理費</t>
  </si>
  <si>
    <t>①原材料等</t>
  </si>
  <si>
    <t>②旅費・交通費</t>
  </si>
  <si>
    <t>提案ステージ</t>
    <rPh sb="0" eb="2">
      <t>テイアン</t>
    </rPh>
    <phoneticPr fontId="3"/>
  </si>
  <si>
    <t>ａ．技術開発用機械装置費等</t>
  </si>
  <si>
    <t>ｂ．労務費</t>
  </si>
  <si>
    <t>ｃ．原材料等その他の経費</t>
  </si>
  <si>
    <t>直接経費　（ａ+ｂ+ｃ）</t>
    <rPh sb="0" eb="2">
      <t>チョクセツ</t>
    </rPh>
    <rPh sb="2" eb="4">
      <t>ケイヒ</t>
    </rPh>
    <phoneticPr fontId="3"/>
  </si>
  <si>
    <t>ｄ．間接経費又は一般管理費</t>
  </si>
  <si>
    <t>小計（ａ+ｂ+ｃ+ｄ）</t>
    <rPh sb="0" eb="2">
      <t>ショウケイ</t>
    </rPh>
    <phoneticPr fontId="3"/>
  </si>
  <si>
    <t>ｅ．消費税及び地方消費税</t>
    <rPh sb="5" eb="6">
      <t>オヨ</t>
    </rPh>
    <rPh sb="7" eb="9">
      <t>チホウ</t>
    </rPh>
    <rPh sb="9" eb="12">
      <t>ショウヒゼイ</t>
    </rPh>
    <phoneticPr fontId="3"/>
  </si>
  <si>
    <t>合計（ａ+ｂ+ｃ+ｄ+ｅ）</t>
  </si>
  <si>
    <t>ａ．技術開発用機械装置等</t>
    <rPh sb="2" eb="4">
      <t>ギジュツ</t>
    </rPh>
    <rPh sb="4" eb="7">
      <t>カイハツヨウ</t>
    </rPh>
    <rPh sb="7" eb="9">
      <t>キカイ</t>
    </rPh>
    <rPh sb="9" eb="11">
      <t>ソウチ</t>
    </rPh>
    <rPh sb="11" eb="12">
      <t>トウ</t>
    </rPh>
    <phoneticPr fontId="3"/>
  </si>
  <si>
    <t>ｂ．労務費</t>
    <rPh sb="2" eb="5">
      <t>ロウムヒ</t>
    </rPh>
    <phoneticPr fontId="3"/>
  </si>
  <si>
    <t>ｃ．原材料等その他の経費</t>
    <rPh sb="2" eb="5">
      <t>ゲンザイリョウ</t>
    </rPh>
    <rPh sb="5" eb="6">
      <t>トウ</t>
    </rPh>
    <rPh sb="8" eb="9">
      <t>タ</t>
    </rPh>
    <rPh sb="10" eb="12">
      <t>ケイヒ</t>
    </rPh>
    <phoneticPr fontId="3"/>
  </si>
  <si>
    <t>ｄ．間接経費又は一般管理費</t>
    <rPh sb="2" eb="4">
      <t>カンセツ</t>
    </rPh>
    <rPh sb="4" eb="6">
      <t>ケイヒ</t>
    </rPh>
    <rPh sb="6" eb="7">
      <t>マタ</t>
    </rPh>
    <rPh sb="8" eb="10">
      <t>イッパン</t>
    </rPh>
    <rPh sb="10" eb="13">
      <t>カンリヒ</t>
    </rPh>
    <phoneticPr fontId="3"/>
  </si>
  <si>
    <t>ｅ．消費税及び地方消費税</t>
    <rPh sb="2" eb="5">
      <t>ショウヒゼイ</t>
    </rPh>
    <rPh sb="5" eb="6">
      <t>オヨ</t>
    </rPh>
    <rPh sb="7" eb="9">
      <t>チホウ</t>
    </rPh>
    <rPh sb="9" eb="12">
      <t>ショウヒゼイ</t>
    </rPh>
    <phoneticPr fontId="3"/>
  </si>
  <si>
    <t>実用評価ステージ</t>
    <rPh sb="0" eb="2">
      <t>ジツヨウ</t>
    </rPh>
    <rPh sb="2" eb="4">
      <t>ヒョウカ</t>
    </rPh>
    <phoneticPr fontId="3"/>
  </si>
  <si>
    <t xml:space="preserve">サブテーマ①
</t>
    <phoneticPr fontId="3"/>
  </si>
  <si>
    <t xml:space="preserve">サブテーマ②
</t>
    <phoneticPr fontId="3"/>
  </si>
  <si>
    <t xml:space="preserve">サブテーマ③
</t>
    <phoneticPr fontId="3"/>
  </si>
  <si>
    <t>※ 公募要領「６．技術開発経費の積算内訳について」を参照の上、項目ごとに記入してください。
※ 内容が判断できるように、見積金額または積算内訳は「一式」とせずに、1項目50万円未満になるように記入してください。
※ 提案書作成時点での見積書取得は不要です。
※ 必要に応じて枠は追加してください。枠の大きさは適宜修正してください。
※ 一般管理費率は下記計算式により算出し、上限値を10%とします。
　　一般管理費率（%）={（販売費及び一般管理費）-（販売費）}÷（売上原価）×100
※ 大学等公的研究機関の間接経費は各機関の規定に従うものとし、上限値を30%とします。</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48" eb="50">
      <t>ナイヨウ</t>
    </rPh>
    <rPh sb="51" eb="53">
      <t>ハンダン</t>
    </rPh>
    <rPh sb="60" eb="62">
      <t>ミツ</t>
    </rPh>
    <rPh sb="62" eb="64">
      <t>キンガク</t>
    </rPh>
    <rPh sb="67" eb="69">
      <t>セキサン</t>
    </rPh>
    <rPh sb="69" eb="71">
      <t>ウチワケ</t>
    </rPh>
    <rPh sb="73" eb="75">
      <t>イッシキ</t>
    </rPh>
    <rPh sb="82" eb="84">
      <t>コウモク</t>
    </rPh>
    <rPh sb="86" eb="88">
      <t>マンエン</t>
    </rPh>
    <rPh sb="88" eb="90">
      <t>ミマン</t>
    </rPh>
    <rPh sb="96" eb="98">
      <t>キニュウ</t>
    </rPh>
    <rPh sb="108" eb="111">
      <t>テイアンショ</t>
    </rPh>
    <rPh sb="111" eb="113">
      <t>サクセイ</t>
    </rPh>
    <rPh sb="113" eb="115">
      <t>ジテン</t>
    </rPh>
    <rPh sb="117" eb="120">
      <t>ミツモリショ</t>
    </rPh>
    <rPh sb="120" eb="122">
      <t>シュトク</t>
    </rPh>
    <rPh sb="123" eb="125">
      <t>フヨウ</t>
    </rPh>
    <rPh sb="131" eb="133">
      <t>ヒツヨウ</t>
    </rPh>
    <rPh sb="134" eb="135">
      <t>オウ</t>
    </rPh>
    <rPh sb="137" eb="138">
      <t>ワク</t>
    </rPh>
    <rPh sb="139" eb="141">
      <t>ツイカ</t>
    </rPh>
    <rPh sb="148" eb="149">
      <t>ワク</t>
    </rPh>
    <rPh sb="150" eb="151">
      <t>オオ</t>
    </rPh>
    <rPh sb="154" eb="156">
      <t>テキギ</t>
    </rPh>
    <rPh sb="156" eb="158">
      <t>シュウセイ</t>
    </rPh>
    <rPh sb="168" eb="170">
      <t>イッパン</t>
    </rPh>
    <rPh sb="170" eb="173">
      <t>カンリヒ</t>
    </rPh>
    <rPh sb="173" eb="174">
      <t>リツ</t>
    </rPh>
    <rPh sb="175" eb="177">
      <t>カキ</t>
    </rPh>
    <rPh sb="177" eb="179">
      <t>ケイサン</t>
    </rPh>
    <rPh sb="179" eb="180">
      <t>シキ</t>
    </rPh>
    <rPh sb="183" eb="185">
      <t>サンシュツ</t>
    </rPh>
    <rPh sb="187" eb="190">
      <t>ジョウゲンチ</t>
    </rPh>
    <rPh sb="202" eb="204">
      <t>イッパン</t>
    </rPh>
    <rPh sb="204" eb="207">
      <t>カンリヒ</t>
    </rPh>
    <rPh sb="207" eb="208">
      <t>リツ</t>
    </rPh>
    <rPh sb="214" eb="217">
      <t>ハンバイヒ</t>
    </rPh>
    <rPh sb="217" eb="218">
      <t>オヨ</t>
    </rPh>
    <rPh sb="219" eb="221">
      <t>イッパン</t>
    </rPh>
    <rPh sb="221" eb="224">
      <t>カンリヒ</t>
    </rPh>
    <rPh sb="227" eb="230">
      <t>ハンバイヒ</t>
    </rPh>
    <rPh sb="234" eb="236">
      <t>ウリアゲ</t>
    </rPh>
    <rPh sb="236" eb="238">
      <t>ゲンカ</t>
    </rPh>
    <rPh sb="246" eb="248">
      <t>ダイガク</t>
    </rPh>
    <rPh sb="248" eb="249">
      <t>トウ</t>
    </rPh>
    <rPh sb="249" eb="251">
      <t>コウテキ</t>
    </rPh>
    <rPh sb="251" eb="253">
      <t>ケンキュウ</t>
    </rPh>
    <rPh sb="253" eb="255">
      <t>キカン</t>
    </rPh>
    <rPh sb="256" eb="258">
      <t>カンセツ</t>
    </rPh>
    <rPh sb="258" eb="260">
      <t>ケイヒ</t>
    </rPh>
    <rPh sb="261" eb="262">
      <t>カク</t>
    </rPh>
    <rPh sb="262" eb="264">
      <t>キカン</t>
    </rPh>
    <rPh sb="265" eb="267">
      <t>キテイ</t>
    </rPh>
    <rPh sb="268" eb="269">
      <t>シタガ</t>
    </rPh>
    <rPh sb="275" eb="278">
      <t>ジョウゲンチ</t>
    </rPh>
    <phoneticPr fontId="3"/>
  </si>
  <si>
    <t>実用評価ステージ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</si>
</sst>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0">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9"/>
      <color theme="1"/>
      <name val="ＭＳ Ｐ明朝"/>
      <family val="1"/>
      <charset val="128"/>
    </font>
    <font>
      <sz val="9"/>
      <color rgb="FF000000"/>
      <name val="ＭＳ Ｐ明朝"/>
      <family val="1"/>
      <charset val="128"/>
    </font>
    <font>
      <sz val="8.5"/>
      <color rgb="FF000000"/>
      <name val="ＭＳ Ｐ明朝"/>
      <family val="1"/>
      <charset val="128"/>
    </font>
    <font>
      <sz val="9"/>
      <color rgb="FFFF0000"/>
      <name val="ＭＳ Ｐ明朝"/>
      <family val="1"/>
      <charset val="128"/>
    </font>
    <font>
      <sz val="8"/>
      <color theme="1"/>
      <name val="ＭＳ Ｐ明朝"/>
      <family val="1"/>
      <charset val="128"/>
    </font>
    <font>
      <strike/>
      <sz val="9"/>
      <color rgb="FFFF0000"/>
      <name val="ＭＳ Ｐ明朝"/>
      <family val="1"/>
      <charset val="128"/>
    </font>
    <font>
      <u/>
      <sz val="9"/>
      <color theme="1"/>
      <name val="ＭＳ Ｐ明朝"/>
      <family val="1"/>
      <charset val="128"/>
    </font>
    <font>
      <b/>
      <sz val="11"/>
      <color theme="1"/>
      <name val="ＭＳ Ｐゴシック"/>
      <family val="3"/>
      <charset val="128"/>
      <scheme val="major"/>
    </font>
    <font>
      <sz val="10"/>
      <color theme="1"/>
      <name val="ＭＳ Ｐ明朝"/>
      <family val="1"/>
      <charset val="128"/>
    </font>
    <font>
      <u/>
      <sz val="11"/>
      <color theme="1"/>
      <name val="ＭＳ Ｐ明朝"/>
      <family val="1"/>
      <charset val="128"/>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rgb="FF0070C0"/>
      <name val="ＭＳ Ｐゴシック"/>
      <family val="3"/>
      <charset val="128"/>
      <scheme val="minor"/>
    </font>
    <font>
      <sz val="11"/>
      <color rgb="FF0070C0"/>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10"/>
      <color rgb="FF0070C0"/>
      <name val="ＭＳ Ｐゴシック"/>
      <family val="3"/>
      <charset val="128"/>
      <scheme val="minor"/>
    </font>
    <font>
      <b/>
      <sz val="11"/>
      <color rgb="FF000000"/>
      <name val="ＭＳ Ｐゴシック"/>
      <family val="3"/>
      <charset val="128"/>
      <scheme val="minor"/>
    </font>
    <font>
      <sz val="9"/>
      <color rgb="FF0070C0"/>
      <name val="ＭＳ Ｐゴシック"/>
      <family val="3"/>
      <charset val="128"/>
      <scheme val="minor"/>
    </font>
    <font>
      <sz val="11"/>
      <name val="ＭＳ Ｐゴシック"/>
      <family val="3"/>
      <charset val="128"/>
      <scheme val="minor"/>
    </font>
    <font>
      <sz val="14"/>
      <color theme="0"/>
      <name val="ＭＳ Ｐゴシック"/>
      <family val="3"/>
      <charset val="128"/>
      <scheme val="minor"/>
    </font>
    <font>
      <sz val="14"/>
      <name val="ＭＳ Ｐゴシック"/>
      <family val="3"/>
      <charset val="128"/>
      <scheme val="minor"/>
    </font>
    <font>
      <sz val="10"/>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gray125">
        <fgColor theme="9" tint="-0.499984740745262"/>
        <bgColor rgb="FFFFFF00"/>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65"/>
        <bgColor indexed="64"/>
      </patternFill>
    </fill>
    <fill>
      <patternFill patternType="solid">
        <fgColor theme="1"/>
        <bgColor indexed="64"/>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top/>
      <bottom style="medium">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medium">
        <color indexed="64"/>
      </bottom>
      <diagonal style="hair">
        <color indexed="64"/>
      </diagonal>
    </border>
    <border>
      <left/>
      <right/>
      <top style="thin">
        <color indexed="64"/>
      </top>
      <bottom/>
      <diagonal/>
    </border>
    <border diagonalUp="1">
      <left/>
      <right/>
      <top style="thin">
        <color indexed="64"/>
      </top>
      <bottom/>
      <diagonal style="thin">
        <color indexed="64"/>
      </diagonal>
    </border>
    <border diagonalUp="1">
      <left style="medium">
        <color indexed="64"/>
      </left>
      <right/>
      <top style="thin">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Up="1">
      <left style="double">
        <color indexed="64"/>
      </left>
      <right/>
      <top style="thin">
        <color indexed="64"/>
      </top>
      <bottom style="thin">
        <color indexed="64"/>
      </bottom>
      <diagonal style="hair">
        <color indexed="64"/>
      </diagonal>
    </border>
    <border diagonalUp="1">
      <left style="double">
        <color indexed="64"/>
      </left>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style="double">
        <color indexed="64"/>
      </bottom>
      <diagonal/>
    </border>
    <border>
      <left/>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2">
    <xf numFmtId="0" fontId="0" fillId="0" borderId="0" xfId="0">
      <alignment vertical="center"/>
    </xf>
    <xf numFmtId="38" fontId="2" fillId="0" borderId="0" xfId="1" applyFont="1">
      <alignment vertical="center"/>
    </xf>
    <xf numFmtId="38" fontId="4" fillId="0" borderId="0" xfId="1" applyFont="1">
      <alignment vertical="center"/>
    </xf>
    <xf numFmtId="40" fontId="4" fillId="0" borderId="0" xfId="1" applyNumberFormat="1" applyFont="1">
      <alignment vertical="center"/>
    </xf>
    <xf numFmtId="38" fontId="4" fillId="2" borderId="1" xfId="1" applyFont="1" applyFill="1" applyBorder="1" applyAlignment="1">
      <alignment horizontal="left" vertical="center"/>
    </xf>
    <xf numFmtId="38" fontId="4" fillId="2" borderId="1" xfId="1" applyFont="1" applyFill="1" applyBorder="1">
      <alignment vertical="center"/>
    </xf>
    <xf numFmtId="38" fontId="4" fillId="2" borderId="2" xfId="1" applyFont="1" applyFill="1" applyBorder="1" applyAlignment="1">
      <alignment horizontal="left" vertical="center"/>
    </xf>
    <xf numFmtId="38" fontId="4" fillId="0" borderId="0" xfId="1" applyFont="1" applyAlignment="1">
      <alignment horizontal="left" vertical="center"/>
    </xf>
    <xf numFmtId="38" fontId="5" fillId="0" borderId="0" xfId="1" applyFont="1" applyAlignment="1">
      <alignment horizontal="right"/>
    </xf>
    <xf numFmtId="38" fontId="5" fillId="0" borderId="3" xfId="1" applyFont="1" applyBorder="1" applyAlignment="1">
      <alignment horizontal="center" vertical="center"/>
    </xf>
    <xf numFmtId="38" fontId="5" fillId="0" borderId="4" xfId="1" applyFont="1" applyBorder="1" applyAlignment="1">
      <alignment horizontal="center" vertical="center" wrapText="1"/>
    </xf>
    <xf numFmtId="40" fontId="5" fillId="0" borderId="6" xfId="1" applyNumberFormat="1" applyFont="1" applyBorder="1" applyAlignment="1">
      <alignment horizontal="center" vertical="center" wrapText="1"/>
    </xf>
    <xf numFmtId="38" fontId="5" fillId="0" borderId="0" xfId="1" applyFont="1">
      <alignment vertical="center"/>
    </xf>
    <xf numFmtId="38" fontId="5" fillId="0" borderId="7" xfId="1" applyFont="1" applyBorder="1" applyAlignment="1">
      <alignment horizontal="center" vertical="center" wrapText="1"/>
    </xf>
    <xf numFmtId="38" fontId="6" fillId="0" borderId="7" xfId="1" applyFont="1" applyBorder="1">
      <alignment vertical="center"/>
    </xf>
    <xf numFmtId="38" fontId="5" fillId="2" borderId="8" xfId="1" applyFont="1" applyFill="1" applyBorder="1">
      <alignment vertical="center"/>
    </xf>
    <xf numFmtId="38" fontId="5" fillId="0" borderId="8" xfId="1" applyFont="1" applyBorder="1">
      <alignment vertical="center"/>
    </xf>
    <xf numFmtId="38" fontId="5" fillId="0" borderId="7" xfId="1" applyFont="1" applyBorder="1">
      <alignment vertical="center"/>
    </xf>
    <xf numFmtId="38" fontId="6" fillId="0" borderId="8" xfId="1" applyFont="1" applyBorder="1" applyAlignment="1">
      <alignment horizontal="right" vertical="center"/>
    </xf>
    <xf numFmtId="38" fontId="5" fillId="0" borderId="0" xfId="1" applyFont="1" applyAlignment="1">
      <alignment horizontal="center" vertical="center"/>
    </xf>
    <xf numFmtId="40" fontId="4" fillId="0" borderId="0" xfId="1" applyNumberFormat="1" applyFont="1" applyAlignment="1">
      <alignment horizontal="left" vertical="center" wrapText="1"/>
    </xf>
    <xf numFmtId="38" fontId="6" fillId="0" borderId="8" xfId="1" applyFont="1" applyBorder="1">
      <alignment vertical="center"/>
    </xf>
    <xf numFmtId="38" fontId="6" fillId="0" borderId="14" xfId="1" applyFont="1" applyBorder="1" applyAlignment="1">
      <alignment horizontal="right" vertical="center"/>
    </xf>
    <xf numFmtId="38" fontId="5" fillId="0" borderId="15" xfId="1" applyFont="1" applyBorder="1">
      <alignment vertical="center"/>
    </xf>
    <xf numFmtId="38" fontId="8" fillId="0" borderId="12" xfId="1" applyFont="1" applyBorder="1">
      <alignment vertical="center"/>
    </xf>
    <xf numFmtId="38" fontId="5" fillId="0" borderId="5" xfId="1" applyFont="1" applyBorder="1" applyAlignment="1">
      <alignment horizontal="center" vertical="center" wrapText="1"/>
    </xf>
    <xf numFmtId="38" fontId="5" fillId="2" borderId="9" xfId="1" applyFont="1" applyFill="1" applyBorder="1">
      <alignment vertical="center"/>
    </xf>
    <xf numFmtId="38" fontId="6" fillId="0" borderId="7" xfId="1" applyFont="1" applyBorder="1" applyAlignment="1">
      <alignment horizontal="right" vertical="center"/>
    </xf>
    <xf numFmtId="38" fontId="5" fillId="2" borderId="7" xfId="1" applyFont="1" applyFill="1" applyBorder="1">
      <alignment vertical="center"/>
    </xf>
    <xf numFmtId="38" fontId="5" fillId="0" borderId="18" xfId="1" applyFont="1" applyBorder="1">
      <alignment vertical="center"/>
    </xf>
    <xf numFmtId="40" fontId="9" fillId="0" borderId="6" xfId="1" applyNumberFormat="1" applyFont="1" applyBorder="1">
      <alignment vertical="center"/>
    </xf>
    <xf numFmtId="38" fontId="9" fillId="0" borderId="6" xfId="1" applyFont="1" applyBorder="1">
      <alignment vertical="center"/>
    </xf>
    <xf numFmtId="40" fontId="9" fillId="0" borderId="10" xfId="1" applyNumberFormat="1" applyFont="1" applyBorder="1">
      <alignment vertical="center"/>
    </xf>
    <xf numFmtId="38" fontId="9" fillId="0" borderId="10" xfId="1" applyFont="1" applyBorder="1">
      <alignment vertical="center"/>
    </xf>
    <xf numFmtId="40" fontId="9" fillId="0" borderId="17" xfId="1" applyNumberFormat="1" applyFont="1" applyBorder="1">
      <alignment vertical="center"/>
    </xf>
    <xf numFmtId="40" fontId="9" fillId="0" borderId="16" xfId="1" applyNumberFormat="1" applyFont="1" applyBorder="1">
      <alignment vertical="center"/>
    </xf>
    <xf numFmtId="38" fontId="5" fillId="0" borderId="13" xfId="1" applyFont="1" applyBorder="1">
      <alignment vertical="center"/>
    </xf>
    <xf numFmtId="38" fontId="5" fillId="0" borderId="9" xfId="1" applyFont="1" applyBorder="1">
      <alignment vertical="center"/>
    </xf>
    <xf numFmtId="38" fontId="5" fillId="0" borderId="20" xfId="1" applyFont="1" applyBorder="1">
      <alignment vertical="center"/>
    </xf>
    <xf numFmtId="38" fontId="5" fillId="2" borderId="21" xfId="1" applyFont="1" applyFill="1" applyBorder="1" applyAlignment="1">
      <alignment horizontal="center" vertical="center" wrapText="1"/>
    </xf>
    <xf numFmtId="38" fontId="5" fillId="2" borderId="22" xfId="1" applyFont="1" applyFill="1" applyBorder="1">
      <alignment vertical="center"/>
    </xf>
    <xf numFmtId="40" fontId="9" fillId="0" borderId="0" xfId="1" applyNumberFormat="1" applyFont="1">
      <alignment vertical="center"/>
    </xf>
    <xf numFmtId="38" fontId="9" fillId="0" borderId="0" xfId="1" applyFont="1">
      <alignment vertical="center"/>
    </xf>
    <xf numFmtId="38" fontId="9" fillId="0" borderId="23" xfId="1" applyFont="1" applyBorder="1">
      <alignment vertical="center"/>
    </xf>
    <xf numFmtId="38" fontId="6" fillId="0" borderId="7" xfId="1" applyFont="1" applyBorder="1" applyAlignment="1">
      <alignment vertical="center" wrapText="1"/>
    </xf>
    <xf numFmtId="38" fontId="5" fillId="3" borderId="7" xfId="1" applyFont="1" applyFill="1" applyBorder="1">
      <alignment vertical="center"/>
    </xf>
    <xf numFmtId="38" fontId="6" fillId="0" borderId="7" xfId="1" applyFont="1" applyBorder="1" applyAlignment="1">
      <alignment horizontal="right" vertical="center" wrapText="1"/>
    </xf>
    <xf numFmtId="38" fontId="6" fillId="0" borderId="23" xfId="1" applyFont="1" applyBorder="1" applyAlignment="1">
      <alignment horizontal="right" vertical="center" wrapText="1"/>
    </xf>
    <xf numFmtId="38" fontId="5" fillId="2" borderId="18" xfId="1" applyFont="1" applyFill="1" applyBorder="1">
      <alignment vertical="center"/>
    </xf>
    <xf numFmtId="38" fontId="5" fillId="2" borderId="24" xfId="1" applyFont="1" applyFill="1" applyBorder="1">
      <alignment vertical="center"/>
    </xf>
    <xf numFmtId="38" fontId="5" fillId="2" borderId="19" xfId="1" applyFont="1" applyFill="1" applyBorder="1">
      <alignment vertical="center"/>
    </xf>
    <xf numFmtId="38" fontId="5" fillId="2" borderId="25" xfId="1" applyFont="1" applyFill="1" applyBorder="1">
      <alignment vertical="center"/>
    </xf>
    <xf numFmtId="38" fontId="5" fillId="2" borderId="26" xfId="1" applyFont="1" applyFill="1" applyBorder="1">
      <alignment vertical="center"/>
    </xf>
    <xf numFmtId="40" fontId="4" fillId="0" borderId="0" xfId="1" applyNumberFormat="1" applyFont="1" applyAlignment="1">
      <alignment horizontal="right" vertical="center"/>
    </xf>
    <xf numFmtId="38" fontId="5" fillId="2" borderId="23" xfId="1" applyFont="1" applyFill="1" applyBorder="1">
      <alignment vertical="center"/>
    </xf>
    <xf numFmtId="38" fontId="5" fillId="0" borderId="2" xfId="1" applyFont="1" applyBorder="1">
      <alignment vertical="center"/>
    </xf>
    <xf numFmtId="38" fontId="5" fillId="3" borderId="2" xfId="1" applyFont="1" applyFill="1" applyBorder="1">
      <alignment vertical="center"/>
    </xf>
    <xf numFmtId="38" fontId="5" fillId="3" borderId="9" xfId="1" applyFont="1" applyFill="1" applyBorder="1">
      <alignment vertical="center"/>
    </xf>
    <xf numFmtId="38" fontId="4" fillId="4" borderId="31" xfId="1" applyFont="1" applyFill="1" applyBorder="1">
      <alignment vertical="center"/>
    </xf>
    <xf numFmtId="38" fontId="4" fillId="0" borderId="30" xfId="1" applyFont="1" applyBorder="1">
      <alignment vertical="center"/>
    </xf>
    <xf numFmtId="38" fontId="6" fillId="4" borderId="8" xfId="1" applyFont="1" applyFill="1" applyBorder="1" applyAlignment="1">
      <alignment horizontal="right" vertical="center" wrapText="1"/>
    </xf>
    <xf numFmtId="38" fontId="6" fillId="0" borderId="4" xfId="1" applyFont="1" applyBorder="1" applyAlignment="1">
      <alignment vertical="center" wrapText="1"/>
    </xf>
    <xf numFmtId="38" fontId="6" fillId="0" borderId="27" xfId="1" applyFont="1" applyBorder="1" applyAlignment="1">
      <alignment horizontal="right" vertical="center"/>
    </xf>
    <xf numFmtId="38" fontId="5" fillId="0" borderId="33" xfId="1" applyFont="1" applyBorder="1">
      <alignment vertical="center"/>
    </xf>
    <xf numFmtId="38" fontId="4" fillId="4" borderId="34" xfId="1" applyFont="1" applyFill="1" applyBorder="1">
      <alignment vertical="center"/>
    </xf>
    <xf numFmtId="38" fontId="5" fillId="0" borderId="35" xfId="1" applyFont="1" applyBorder="1" applyAlignment="1">
      <alignment horizontal="center" vertical="center"/>
    </xf>
    <xf numFmtId="38" fontId="5" fillId="2" borderId="35" xfId="1" applyFont="1" applyFill="1" applyBorder="1" applyAlignment="1">
      <alignment horizontal="center" vertical="center" wrapText="1"/>
    </xf>
    <xf numFmtId="38" fontId="5" fillId="2" borderId="35" xfId="1" applyFont="1" applyFill="1" applyBorder="1">
      <alignment vertical="center"/>
    </xf>
    <xf numFmtId="38" fontId="5" fillId="0" borderId="35" xfId="1" applyFont="1" applyBorder="1">
      <alignment vertical="center"/>
    </xf>
    <xf numFmtId="38" fontId="4" fillId="4" borderId="37" xfId="1" applyFont="1" applyFill="1" applyBorder="1">
      <alignment vertical="center"/>
    </xf>
    <xf numFmtId="38" fontId="5" fillId="0" borderId="18" xfId="1" applyFont="1" applyBorder="1" applyAlignment="1">
      <alignment horizontal="center" vertical="center"/>
    </xf>
    <xf numFmtId="38" fontId="5" fillId="2" borderId="7" xfId="1" applyFont="1" applyFill="1" applyBorder="1" applyAlignment="1">
      <alignment horizontal="right" vertical="center"/>
    </xf>
    <xf numFmtId="38" fontId="5" fillId="0" borderId="7" xfId="1" applyFont="1" applyBorder="1" applyAlignment="1">
      <alignment horizontal="right" vertical="center"/>
    </xf>
    <xf numFmtId="38" fontId="5" fillId="2" borderId="38" xfId="1" applyFont="1" applyFill="1" applyBorder="1">
      <alignment vertical="center"/>
    </xf>
    <xf numFmtId="38" fontId="5" fillId="2" borderId="28" xfId="1" applyFont="1" applyFill="1" applyBorder="1">
      <alignment vertical="center"/>
    </xf>
    <xf numFmtId="38" fontId="5" fillId="2" borderId="28" xfId="1" applyFont="1" applyFill="1" applyBorder="1" applyAlignment="1">
      <alignment horizontal="right" vertical="center"/>
    </xf>
    <xf numFmtId="38" fontId="5" fillId="0" borderId="39" xfId="1" applyFont="1" applyBorder="1">
      <alignment vertical="center"/>
    </xf>
    <xf numFmtId="38" fontId="6" fillId="0" borderId="4" xfId="1" applyFont="1" applyBorder="1" applyAlignment="1">
      <alignment horizontal="right" vertical="center"/>
    </xf>
    <xf numFmtId="38" fontId="5" fillId="5" borderId="7" xfId="1" applyFont="1" applyFill="1" applyBorder="1">
      <alignment vertical="center"/>
    </xf>
    <xf numFmtId="38" fontId="5" fillId="0" borderId="28" xfId="1" applyFont="1" applyBorder="1">
      <alignment vertical="center"/>
    </xf>
    <xf numFmtId="38" fontId="5" fillId="0" borderId="41" xfId="1" applyFont="1" applyBorder="1" applyAlignment="1">
      <alignment horizontal="center" vertical="center"/>
    </xf>
    <xf numFmtId="38" fontId="5" fillId="0" borderId="27" xfId="1" applyFont="1" applyBorder="1" applyAlignment="1">
      <alignment horizontal="right" vertical="center"/>
    </xf>
    <xf numFmtId="38" fontId="5" fillId="0" borderId="43" xfId="1" applyFont="1" applyBorder="1">
      <alignment vertical="center"/>
    </xf>
    <xf numFmtId="38" fontId="5" fillId="0" borderId="46" xfId="1" applyFont="1" applyBorder="1">
      <alignment vertical="center"/>
    </xf>
    <xf numFmtId="38" fontId="5" fillId="0" borderId="42" xfId="1" applyFont="1" applyBorder="1" applyAlignment="1">
      <alignment horizontal="right" vertical="center"/>
    </xf>
    <xf numFmtId="38" fontId="5" fillId="0" borderId="11" xfId="1" applyFont="1" applyBorder="1">
      <alignment vertical="center"/>
    </xf>
    <xf numFmtId="38" fontId="5" fillId="6" borderId="21" xfId="1" applyFont="1" applyFill="1" applyBorder="1" applyAlignment="1">
      <alignment horizontal="center" vertical="center" wrapText="1"/>
    </xf>
    <xf numFmtId="38" fontId="6" fillId="6" borderId="8" xfId="1" applyFont="1" applyFill="1" applyBorder="1">
      <alignment vertical="center"/>
    </xf>
    <xf numFmtId="38" fontId="6" fillId="6" borderId="8" xfId="1" applyFont="1" applyFill="1" applyBorder="1" applyAlignment="1">
      <alignment horizontal="right" vertical="center"/>
    </xf>
    <xf numFmtId="38" fontId="6" fillId="6" borderId="45" xfId="1" applyFont="1" applyFill="1" applyBorder="1">
      <alignment vertical="center"/>
    </xf>
    <xf numFmtId="38" fontId="6" fillId="6" borderId="11" xfId="1" applyFont="1" applyFill="1" applyBorder="1" applyAlignment="1">
      <alignment horizontal="center" vertical="center"/>
    </xf>
    <xf numFmtId="38" fontId="6" fillId="6" borderId="7" xfId="1" applyFont="1" applyFill="1" applyBorder="1">
      <alignment vertical="center"/>
    </xf>
    <xf numFmtId="38" fontId="6" fillId="6" borderId="7" xfId="1" applyFont="1" applyFill="1" applyBorder="1" applyAlignment="1">
      <alignment vertical="center" wrapText="1"/>
    </xf>
    <xf numFmtId="38" fontId="5" fillId="6" borderId="11" xfId="1" applyFont="1" applyFill="1" applyBorder="1" applyAlignment="1">
      <alignment horizontal="center" vertical="center" wrapText="1"/>
    </xf>
    <xf numFmtId="38" fontId="9" fillId="6" borderId="40" xfId="1" applyFont="1" applyFill="1" applyBorder="1" applyAlignment="1">
      <alignment horizontal="center" vertical="center" wrapText="1"/>
    </xf>
    <xf numFmtId="38" fontId="5" fillId="6" borderId="51" xfId="1" applyFont="1" applyFill="1" applyBorder="1" applyAlignment="1">
      <alignment horizontal="center" vertical="center" wrapText="1"/>
    </xf>
    <xf numFmtId="38" fontId="5" fillId="0" borderId="17" xfId="1" applyFont="1" applyBorder="1">
      <alignment vertical="center"/>
    </xf>
    <xf numFmtId="38" fontId="5" fillId="0" borderId="16" xfId="1" applyFont="1" applyBorder="1">
      <alignment vertical="center"/>
    </xf>
    <xf numFmtId="38" fontId="5" fillId="0" borderId="52" xfId="1" applyFont="1" applyBorder="1">
      <alignment vertical="center"/>
    </xf>
    <xf numFmtId="38" fontId="5" fillId="6" borderId="49" xfId="1" applyFont="1" applyFill="1" applyBorder="1">
      <alignment vertical="center"/>
    </xf>
    <xf numFmtId="38" fontId="11" fillId="6" borderId="48" xfId="1" applyFont="1" applyFill="1" applyBorder="1" applyAlignment="1">
      <alignment horizontal="right" vertical="center"/>
    </xf>
    <xf numFmtId="38" fontId="5" fillId="0" borderId="4" xfId="1" applyFont="1" applyBorder="1">
      <alignment vertical="center"/>
    </xf>
    <xf numFmtId="38" fontId="5" fillId="0" borderId="53" xfId="1" applyFont="1" applyBorder="1">
      <alignment vertical="center"/>
    </xf>
    <xf numFmtId="38" fontId="5" fillId="0" borderId="3" xfId="1" applyFont="1" applyBorder="1">
      <alignment vertical="center"/>
    </xf>
    <xf numFmtId="38" fontId="6" fillId="6" borderId="4" xfId="1" applyFont="1" applyFill="1" applyBorder="1" applyAlignment="1">
      <alignment horizontal="center" vertical="center"/>
    </xf>
    <xf numFmtId="38" fontId="5" fillId="0" borderId="50" xfId="1" applyFont="1" applyBorder="1">
      <alignment vertical="center"/>
    </xf>
    <xf numFmtId="38" fontId="5" fillId="6" borderId="4" xfId="1" applyFont="1" applyFill="1" applyBorder="1" applyAlignment="1">
      <alignment horizontal="center" vertical="center"/>
    </xf>
    <xf numFmtId="38" fontId="5" fillId="6" borderId="55" xfId="1" applyFont="1" applyFill="1" applyBorder="1" applyAlignment="1">
      <alignment horizontal="center" vertical="center"/>
    </xf>
    <xf numFmtId="38" fontId="5" fillId="0" borderId="56" xfId="1" applyFont="1" applyBorder="1">
      <alignment vertical="center"/>
    </xf>
    <xf numFmtId="38" fontId="5" fillId="0" borderId="57" xfId="1" applyFont="1" applyBorder="1">
      <alignment vertical="center"/>
    </xf>
    <xf numFmtId="38" fontId="5" fillId="0" borderId="58" xfId="1" applyFont="1" applyBorder="1">
      <alignment vertical="center"/>
    </xf>
    <xf numFmtId="38" fontId="5" fillId="0" borderId="59" xfId="1" applyFont="1" applyBorder="1">
      <alignment vertical="center"/>
    </xf>
    <xf numFmtId="38" fontId="5" fillId="0" borderId="44" xfId="1" applyFont="1" applyBorder="1">
      <alignment vertical="center"/>
    </xf>
    <xf numFmtId="38" fontId="5" fillId="6" borderId="7" xfId="1" applyFont="1" applyFill="1" applyBorder="1" applyAlignment="1">
      <alignment horizontal="center" vertical="center"/>
    </xf>
    <xf numFmtId="38" fontId="5" fillId="6" borderId="7" xfId="1" applyFont="1" applyFill="1" applyBorder="1" applyAlignment="1">
      <alignment horizontal="center" vertical="center" wrapText="1"/>
    </xf>
    <xf numFmtId="38" fontId="6" fillId="6" borderId="7" xfId="1" applyFont="1" applyFill="1" applyBorder="1" applyAlignment="1">
      <alignment horizontal="center" vertical="center"/>
    </xf>
    <xf numFmtId="38" fontId="6" fillId="0" borderId="0" xfId="1" applyFont="1" applyAlignment="1">
      <alignment horizontal="center" vertical="center"/>
    </xf>
    <xf numFmtId="38" fontId="12" fillId="0" borderId="0" xfId="1" applyFont="1">
      <alignment vertical="center"/>
    </xf>
    <xf numFmtId="38" fontId="13" fillId="0" borderId="0" xfId="1" applyFont="1" applyAlignment="1">
      <alignment horizontal="left" vertical="center"/>
    </xf>
    <xf numFmtId="38" fontId="5" fillId="1" borderId="7" xfId="1" applyFont="1" applyFill="1" applyBorder="1">
      <alignment vertical="center"/>
    </xf>
    <xf numFmtId="38" fontId="5" fillId="1" borderId="42" xfId="1" applyFont="1" applyFill="1" applyBorder="1">
      <alignment vertical="center"/>
    </xf>
    <xf numFmtId="38" fontId="14" fillId="0" borderId="0" xfId="1" applyFont="1" applyAlignment="1">
      <alignment horizontal="left" vertical="center"/>
    </xf>
    <xf numFmtId="38" fontId="8" fillId="0" borderId="0" xfId="1" applyFont="1">
      <alignment vertical="center"/>
    </xf>
    <xf numFmtId="38" fontId="9" fillId="6" borderId="9" xfId="1" applyFont="1" applyFill="1" applyBorder="1" applyAlignment="1">
      <alignment horizontal="center" vertical="center" wrapText="1"/>
    </xf>
    <xf numFmtId="38" fontId="13" fillId="0" borderId="0" xfId="1" applyFont="1">
      <alignment vertical="center"/>
    </xf>
    <xf numFmtId="38" fontId="17" fillId="0" borderId="0" xfId="1" applyFont="1">
      <alignment vertical="center"/>
    </xf>
    <xf numFmtId="38" fontId="16" fillId="0" borderId="0" xfId="1" applyFont="1">
      <alignment vertical="center"/>
    </xf>
    <xf numFmtId="40" fontId="16" fillId="0" borderId="0" xfId="1" applyNumberFormat="1" applyFont="1" applyAlignment="1">
      <alignment horizontal="left" vertical="center" wrapText="1"/>
    </xf>
    <xf numFmtId="40" fontId="16" fillId="0" borderId="0" xfId="1" applyNumberFormat="1" applyFont="1">
      <alignment vertical="center"/>
    </xf>
    <xf numFmtId="38" fontId="17" fillId="0" borderId="7" xfId="1" applyFont="1" applyBorder="1" applyAlignment="1">
      <alignment horizontal="center" vertical="center"/>
    </xf>
    <xf numFmtId="38" fontId="17" fillId="0" borderId="0" xfId="1" applyFont="1" applyAlignment="1">
      <alignment horizontal="center" vertical="center"/>
    </xf>
    <xf numFmtId="0" fontId="16" fillId="0" borderId="0" xfId="1" applyNumberFormat="1" applyFont="1">
      <alignment vertical="center"/>
    </xf>
    <xf numFmtId="0" fontId="16" fillId="0" borderId="0" xfId="1" applyNumberFormat="1" applyFont="1" applyAlignment="1">
      <alignment horizontal="right" vertical="center"/>
    </xf>
    <xf numFmtId="38" fontId="21" fillId="0" borderId="21" xfId="1" applyFont="1" applyBorder="1" applyAlignment="1">
      <alignment horizontal="center" vertical="center" wrapText="1"/>
    </xf>
    <xf numFmtId="38" fontId="21" fillId="0" borderId="40" xfId="1" applyFont="1" applyBorder="1" applyAlignment="1">
      <alignment horizontal="center" vertical="center" wrapText="1"/>
    </xf>
    <xf numFmtId="38" fontId="22" fillId="0" borderId="20" xfId="1" applyFont="1" applyBorder="1">
      <alignment vertical="center"/>
    </xf>
    <xf numFmtId="38" fontId="23" fillId="0" borderId="69" xfId="1" applyFont="1" applyBorder="1">
      <alignment vertical="center"/>
    </xf>
    <xf numFmtId="38" fontId="23" fillId="0" borderId="18" xfId="1" applyFont="1" applyBorder="1">
      <alignment vertical="center"/>
    </xf>
    <xf numFmtId="38" fontId="23" fillId="0" borderId="41" xfId="1" applyFont="1" applyBorder="1">
      <alignment vertical="center"/>
    </xf>
    <xf numFmtId="38" fontId="23" fillId="0" borderId="7" xfId="1" applyFont="1" applyBorder="1">
      <alignment vertical="center"/>
    </xf>
    <xf numFmtId="38" fontId="23" fillId="0" borderId="27" xfId="1" applyFont="1" applyBorder="1">
      <alignment vertical="center"/>
    </xf>
    <xf numFmtId="38" fontId="22" fillId="0" borderId="20" xfId="1" applyFont="1" applyBorder="1" applyAlignment="1">
      <alignment horizontal="center" vertical="center"/>
    </xf>
    <xf numFmtId="38" fontId="23" fillId="0" borderId="32" xfId="1" applyFont="1" applyBorder="1">
      <alignment vertical="center"/>
    </xf>
    <xf numFmtId="38" fontId="22" fillId="0" borderId="64" xfId="1" applyFont="1" applyBorder="1" applyAlignment="1">
      <alignment horizontal="center" vertical="center"/>
    </xf>
    <xf numFmtId="38" fontId="23" fillId="0" borderId="70" xfId="1" applyFont="1" applyBorder="1">
      <alignment vertical="center"/>
    </xf>
    <xf numFmtId="38" fontId="23" fillId="0" borderId="3" xfId="1" applyFont="1" applyBorder="1">
      <alignment vertical="center"/>
    </xf>
    <xf numFmtId="38" fontId="23" fillId="0" borderId="50" xfId="1" applyFont="1" applyBorder="1">
      <alignment vertical="center"/>
    </xf>
    <xf numFmtId="38" fontId="22" fillId="0" borderId="64" xfId="1" applyFont="1" applyBorder="1">
      <alignment vertical="center"/>
    </xf>
    <xf numFmtId="38" fontId="23" fillId="7" borderId="70" xfId="1" applyFont="1" applyFill="1" applyBorder="1">
      <alignment vertical="center"/>
    </xf>
    <xf numFmtId="38" fontId="23" fillId="0" borderId="65" xfId="1" applyFont="1" applyBorder="1">
      <alignment vertical="center"/>
    </xf>
    <xf numFmtId="38" fontId="23" fillId="0" borderId="46" xfId="1" applyFont="1" applyBorder="1">
      <alignment vertical="center"/>
    </xf>
    <xf numFmtId="38" fontId="23" fillId="0" borderId="42" xfId="1" applyFont="1" applyBorder="1">
      <alignment vertical="center"/>
    </xf>
    <xf numFmtId="38" fontId="21" fillId="7" borderId="5" xfId="1" applyFont="1" applyFill="1" applyBorder="1" applyAlignment="1">
      <alignment horizontal="left" vertical="center"/>
    </xf>
    <xf numFmtId="38" fontId="21" fillId="0" borderId="0" xfId="1" applyFont="1">
      <alignment vertical="center"/>
    </xf>
    <xf numFmtId="38" fontId="21" fillId="0" borderId="12" xfId="1" applyFont="1" applyBorder="1">
      <alignment vertical="center"/>
    </xf>
    <xf numFmtId="38" fontId="21" fillId="0" borderId="73" xfId="1" applyFont="1" applyBorder="1">
      <alignment vertical="center"/>
    </xf>
    <xf numFmtId="38" fontId="23" fillId="7" borderId="58" xfId="1" applyFont="1" applyFill="1" applyBorder="1">
      <alignment vertical="center"/>
    </xf>
    <xf numFmtId="38" fontId="23" fillId="0" borderId="66" xfId="1" applyFont="1" applyBorder="1">
      <alignment vertical="center"/>
    </xf>
    <xf numFmtId="38" fontId="23" fillId="0" borderId="59" xfId="1" applyFont="1" applyBorder="1">
      <alignment vertical="center"/>
    </xf>
    <xf numFmtId="38" fontId="23" fillId="0" borderId="44" xfId="1" applyFont="1" applyBorder="1">
      <alignment vertical="center"/>
    </xf>
    <xf numFmtId="38" fontId="21" fillId="0" borderId="0" xfId="1" applyFont="1" applyAlignment="1">
      <alignment horizontal="right" vertical="center"/>
    </xf>
    <xf numFmtId="38" fontId="21" fillId="0" borderId="7" xfId="1" applyFont="1" applyBorder="1" applyAlignment="1">
      <alignment horizontal="center" vertical="center"/>
    </xf>
    <xf numFmtId="0" fontId="21" fillId="0" borderId="0" xfId="1" applyNumberFormat="1" applyFont="1">
      <alignment vertical="center"/>
    </xf>
    <xf numFmtId="40" fontId="21" fillId="0" borderId="0" xfId="1" applyNumberFormat="1" applyFont="1">
      <alignment vertical="center"/>
    </xf>
    <xf numFmtId="38" fontId="21" fillId="0" borderId="3" xfId="1" applyFont="1" applyBorder="1">
      <alignment vertical="center"/>
    </xf>
    <xf numFmtId="0" fontId="23" fillId="0" borderId="21" xfId="1" applyNumberFormat="1" applyFont="1" applyBorder="1">
      <alignment vertical="center"/>
    </xf>
    <xf numFmtId="38" fontId="21" fillId="0" borderId="21" xfId="1" applyFont="1" applyBorder="1">
      <alignment vertical="center"/>
    </xf>
    <xf numFmtId="38" fontId="15" fillId="0" borderId="14" xfId="1" applyFont="1" applyBorder="1" applyAlignment="1">
      <alignment horizontal="center" vertical="center"/>
    </xf>
    <xf numFmtId="0" fontId="24" fillId="0" borderId="16" xfId="1" applyNumberFormat="1" applyFont="1" applyBorder="1" applyAlignment="1">
      <alignment horizontal="left" vertical="center"/>
    </xf>
    <xf numFmtId="38" fontId="15" fillId="0" borderId="16" xfId="1" applyFont="1" applyBorder="1" applyAlignment="1">
      <alignment horizontal="center" vertical="center"/>
    </xf>
    <xf numFmtId="38" fontId="15" fillId="0" borderId="16" xfId="1" applyFont="1" applyBorder="1">
      <alignment vertical="center"/>
    </xf>
    <xf numFmtId="38" fontId="15" fillId="0" borderId="53" xfId="1" applyFont="1" applyBorder="1">
      <alignment vertical="center"/>
    </xf>
    <xf numFmtId="0" fontId="15" fillId="0" borderId="61" xfId="1" applyNumberFormat="1" applyFont="1" applyBorder="1" applyAlignment="1">
      <alignment horizontal="left" vertical="center"/>
    </xf>
    <xf numFmtId="0" fontId="16" fillId="0" borderId="14" xfId="1" applyNumberFormat="1" applyFont="1" applyBorder="1" applyAlignment="1">
      <alignment horizontal="center" vertical="center"/>
    </xf>
    <xf numFmtId="0" fontId="16" fillId="0" borderId="85" xfId="1" applyNumberFormat="1" applyFont="1" applyBorder="1" applyAlignment="1">
      <alignment horizontal="center" vertical="center"/>
    </xf>
    <xf numFmtId="176" fontId="20" fillId="0" borderId="77" xfId="1" applyNumberFormat="1" applyFont="1" applyBorder="1" applyAlignment="1">
      <alignment horizontal="right" vertical="center"/>
    </xf>
    <xf numFmtId="176" fontId="20" fillId="0" borderId="80" xfId="1" applyNumberFormat="1" applyFont="1" applyBorder="1" applyAlignment="1">
      <alignment horizontal="right" vertical="center"/>
    </xf>
    <xf numFmtId="176" fontId="20" fillId="0" borderId="7" xfId="1" applyNumberFormat="1" applyFont="1" applyBorder="1" applyAlignment="1">
      <alignment horizontal="right" vertical="center"/>
    </xf>
    <xf numFmtId="176" fontId="20" fillId="7" borderId="80" xfId="1" applyNumberFormat="1" applyFont="1" applyFill="1" applyBorder="1" applyAlignment="1">
      <alignment horizontal="right" vertical="center"/>
    </xf>
    <xf numFmtId="176" fontId="20" fillId="0" borderId="21" xfId="1" applyNumberFormat="1" applyFont="1" applyBorder="1" applyAlignment="1">
      <alignment horizontal="right" vertical="center"/>
    </xf>
    <xf numFmtId="176" fontId="20" fillId="0" borderId="77" xfId="1" applyNumberFormat="1" applyFont="1" applyBorder="1" applyAlignment="1">
      <alignment horizontal="right" vertical="top"/>
    </xf>
    <xf numFmtId="176" fontId="20" fillId="0" borderId="7" xfId="1" applyNumberFormat="1" applyFont="1" applyBorder="1">
      <alignment vertical="center"/>
    </xf>
    <xf numFmtId="176" fontId="20" fillId="0" borderId="3" xfId="1" applyNumberFormat="1" applyFont="1" applyBorder="1">
      <alignment vertical="center"/>
    </xf>
    <xf numFmtId="176" fontId="20" fillId="0" borderId="85" xfId="1" applyNumberFormat="1" applyFont="1" applyBorder="1">
      <alignment vertical="center"/>
    </xf>
    <xf numFmtId="38" fontId="16" fillId="0" borderId="4" xfId="1" applyFont="1" applyBorder="1">
      <alignment vertical="center"/>
    </xf>
    <xf numFmtId="38" fontId="16" fillId="0" borderId="32" xfId="1" applyFont="1" applyBorder="1">
      <alignment vertical="center"/>
    </xf>
    <xf numFmtId="38" fontId="16" fillId="0" borderId="96" xfId="1" applyFont="1" applyBorder="1">
      <alignment vertical="center"/>
    </xf>
    <xf numFmtId="38" fontId="15" fillId="0" borderId="53" xfId="1" applyFont="1" applyBorder="1" applyAlignment="1">
      <alignment horizontal="center" vertical="center"/>
    </xf>
    <xf numFmtId="38" fontId="21" fillId="0" borderId="0" xfId="1" applyFont="1" applyAlignment="1">
      <alignment horizontal="left" vertical="center"/>
    </xf>
    <xf numFmtId="0" fontId="26" fillId="0" borderId="88" xfId="1" applyNumberFormat="1" applyFont="1" applyBorder="1" applyAlignment="1">
      <alignment horizontal="left" vertical="center"/>
    </xf>
    <xf numFmtId="0" fontId="26" fillId="0" borderId="90" xfId="1" applyNumberFormat="1" applyFont="1" applyBorder="1" applyAlignment="1">
      <alignment horizontal="left" vertical="center"/>
    </xf>
    <xf numFmtId="0" fontId="26" fillId="0" borderId="94" xfId="1" applyNumberFormat="1" applyFont="1" applyBorder="1" applyAlignment="1">
      <alignment horizontal="left" vertical="center"/>
    </xf>
    <xf numFmtId="0" fontId="26" fillId="0" borderId="95" xfId="1" applyNumberFormat="1" applyFont="1" applyBorder="1" applyAlignment="1">
      <alignment horizontal="left" vertical="center"/>
    </xf>
    <xf numFmtId="0" fontId="26" fillId="0" borderId="101" xfId="1" applyNumberFormat="1" applyFont="1" applyBorder="1" applyAlignment="1">
      <alignment horizontal="left" vertical="center"/>
    </xf>
    <xf numFmtId="176" fontId="20" fillId="0" borderId="102" xfId="1" applyNumberFormat="1" applyFont="1" applyBorder="1" applyAlignment="1">
      <alignment horizontal="right" vertical="center"/>
    </xf>
    <xf numFmtId="0" fontId="23" fillId="0" borderId="103" xfId="1" applyNumberFormat="1" applyFont="1" applyBorder="1" applyAlignment="1">
      <alignment horizontal="left" vertical="center"/>
    </xf>
    <xf numFmtId="0" fontId="23" fillId="0" borderId="104" xfId="1" applyNumberFormat="1" applyFont="1" applyBorder="1" applyAlignment="1">
      <alignment horizontal="left" vertical="center"/>
    </xf>
    <xf numFmtId="0" fontId="23" fillId="0" borderId="105" xfId="1" applyNumberFormat="1" applyFont="1" applyBorder="1" applyAlignment="1">
      <alignment horizontal="left" vertical="center"/>
    </xf>
    <xf numFmtId="38" fontId="26" fillId="0" borderId="95" xfId="1" applyFont="1" applyBorder="1">
      <alignment vertical="center"/>
    </xf>
    <xf numFmtId="38" fontId="18" fillId="0" borderId="0" xfId="1" applyFont="1" applyAlignment="1">
      <alignment horizontal="center" vertical="center"/>
    </xf>
    <xf numFmtId="38" fontId="20" fillId="0" borderId="0" xfId="1" applyFont="1">
      <alignment vertical="center"/>
    </xf>
    <xf numFmtId="38" fontId="23" fillId="2" borderId="2" xfId="1" applyFont="1" applyFill="1" applyBorder="1">
      <alignment vertical="center"/>
    </xf>
    <xf numFmtId="38" fontId="23" fillId="2" borderId="7" xfId="1" applyFont="1" applyFill="1" applyBorder="1">
      <alignment vertical="center"/>
    </xf>
    <xf numFmtId="38" fontId="23" fillId="2" borderId="27" xfId="1" applyFont="1" applyFill="1" applyBorder="1">
      <alignment vertical="center"/>
    </xf>
    <xf numFmtId="176" fontId="20" fillId="2" borderId="7" xfId="1" applyNumberFormat="1" applyFont="1" applyFill="1" applyBorder="1">
      <alignment vertical="center"/>
    </xf>
    <xf numFmtId="0" fontId="20" fillId="2" borderId="95" xfId="1" applyNumberFormat="1" applyFont="1" applyFill="1" applyBorder="1" applyAlignment="1">
      <alignment horizontal="left" vertical="center"/>
    </xf>
    <xf numFmtId="176" fontId="20" fillId="2" borderId="80" xfId="1" applyNumberFormat="1" applyFont="1" applyFill="1" applyBorder="1" applyAlignment="1">
      <alignment horizontal="right" vertical="center"/>
    </xf>
    <xf numFmtId="38" fontId="20" fillId="2" borderId="95" xfId="1" applyFont="1" applyFill="1" applyBorder="1">
      <alignment vertical="center"/>
    </xf>
    <xf numFmtId="0" fontId="23" fillId="2" borderId="79" xfId="1" applyNumberFormat="1" applyFont="1" applyFill="1" applyBorder="1" applyAlignment="1">
      <alignment horizontal="left" vertical="center"/>
    </xf>
    <xf numFmtId="0" fontId="23" fillId="2" borderId="81" xfId="1" applyNumberFormat="1" applyFont="1" applyFill="1" applyBorder="1" applyAlignment="1">
      <alignment horizontal="left" vertical="center"/>
    </xf>
    <xf numFmtId="0" fontId="23" fillId="2" borderId="91" xfId="1" applyNumberFormat="1" applyFont="1" applyFill="1" applyBorder="1" applyAlignment="1">
      <alignment horizontal="left" vertical="center"/>
    </xf>
    <xf numFmtId="38" fontId="20" fillId="2" borderId="98" xfId="1" applyFont="1" applyFill="1" applyBorder="1">
      <alignment vertical="center"/>
    </xf>
    <xf numFmtId="176" fontId="20" fillId="2" borderId="99" xfId="1" applyNumberFormat="1" applyFont="1" applyFill="1" applyBorder="1" applyAlignment="1">
      <alignment horizontal="right" vertical="center"/>
    </xf>
    <xf numFmtId="0" fontId="20" fillId="2" borderId="12" xfId="1" applyNumberFormat="1" applyFont="1" applyFill="1" applyBorder="1" applyAlignment="1">
      <alignment horizontal="left" vertical="center"/>
    </xf>
    <xf numFmtId="0" fontId="20" fillId="2" borderId="0" xfId="1" applyNumberFormat="1" applyFont="1" applyFill="1" applyAlignment="1">
      <alignment horizontal="left" vertical="center"/>
    </xf>
    <xf numFmtId="0" fontId="20" fillId="2" borderId="100" xfId="1" applyNumberFormat="1" applyFont="1" applyFill="1" applyBorder="1" applyAlignment="1">
      <alignment horizontal="left" vertical="center"/>
    </xf>
    <xf numFmtId="0" fontId="20" fillId="2" borderId="98" xfId="1" applyNumberFormat="1" applyFont="1" applyFill="1" applyBorder="1" applyAlignment="1">
      <alignment horizontal="left" vertical="center"/>
    </xf>
    <xf numFmtId="0" fontId="20" fillId="2" borderId="79" xfId="1" applyNumberFormat="1" applyFont="1" applyFill="1" applyBorder="1" applyAlignment="1">
      <alignment horizontal="left" vertical="center"/>
    </xf>
    <xf numFmtId="0" fontId="20" fillId="2" borderId="81" xfId="1" applyNumberFormat="1" applyFont="1" applyFill="1" applyBorder="1" applyAlignment="1">
      <alignment horizontal="left" vertical="center"/>
    </xf>
    <xf numFmtId="0" fontId="20" fillId="2" borderId="91" xfId="1" applyNumberFormat="1" applyFont="1" applyFill="1" applyBorder="1" applyAlignment="1">
      <alignment horizontal="left" vertical="center"/>
    </xf>
    <xf numFmtId="0" fontId="23" fillId="2" borderId="92" xfId="1" applyNumberFormat="1" applyFont="1" applyFill="1" applyBorder="1" applyAlignment="1">
      <alignment horizontal="left" vertical="center"/>
    </xf>
    <xf numFmtId="176" fontId="20" fillId="2" borderId="83" xfId="1" applyNumberFormat="1" applyFont="1" applyFill="1" applyBorder="1" applyAlignment="1">
      <alignment horizontal="right" vertical="center"/>
    </xf>
    <xf numFmtId="0" fontId="26" fillId="2" borderId="101" xfId="1" applyNumberFormat="1" applyFont="1" applyFill="1" applyBorder="1" applyAlignment="1">
      <alignment horizontal="left" vertical="center"/>
    </xf>
    <xf numFmtId="176" fontId="20" fillId="2" borderId="102" xfId="1" applyNumberFormat="1" applyFont="1" applyFill="1" applyBorder="1" applyAlignment="1">
      <alignment horizontal="right" vertical="center"/>
    </xf>
    <xf numFmtId="0" fontId="23" fillId="2" borderId="103" xfId="1" applyNumberFormat="1" applyFont="1" applyFill="1" applyBorder="1" applyAlignment="1">
      <alignment horizontal="left" vertical="center"/>
    </xf>
    <xf numFmtId="0" fontId="23" fillId="2" borderId="104" xfId="1" applyNumberFormat="1" applyFont="1" applyFill="1" applyBorder="1" applyAlignment="1">
      <alignment horizontal="left" vertical="center"/>
    </xf>
    <xf numFmtId="0" fontId="23" fillId="2" borderId="105" xfId="1" applyNumberFormat="1" applyFont="1" applyFill="1" applyBorder="1" applyAlignment="1">
      <alignment horizontal="left" vertical="center"/>
    </xf>
    <xf numFmtId="0" fontId="20" fillId="2" borderId="90" xfId="1" applyNumberFormat="1" applyFont="1" applyFill="1" applyBorder="1" applyAlignment="1">
      <alignment horizontal="left" vertical="center"/>
    </xf>
    <xf numFmtId="38" fontId="19" fillId="2" borderId="8" xfId="1" applyFont="1" applyFill="1" applyBorder="1" applyAlignment="1">
      <alignment horizontal="center" vertical="center"/>
    </xf>
    <xf numFmtId="38" fontId="21" fillId="0" borderId="0" xfId="1" applyFont="1" applyAlignment="1">
      <alignment horizontal="left" vertical="top" wrapText="1"/>
    </xf>
    <xf numFmtId="38" fontId="21" fillId="0" borderId="0" xfId="1" applyFont="1" applyAlignment="1">
      <alignment horizontal="left" vertical="top"/>
    </xf>
    <xf numFmtId="0" fontId="21" fillId="0" borderId="0" xfId="1" applyNumberFormat="1" applyFont="1" applyAlignment="1">
      <alignment horizontal="center" vertical="center"/>
    </xf>
    <xf numFmtId="38" fontId="18" fillId="0" borderId="0" xfId="1" applyFont="1" applyAlignment="1">
      <alignment horizontal="center" vertical="center"/>
    </xf>
    <xf numFmtId="0" fontId="21" fillId="0" borderId="4" xfId="1" applyNumberFormat="1" applyFont="1" applyBorder="1" applyAlignment="1">
      <alignment horizontal="left" vertical="top" wrapText="1"/>
    </xf>
    <xf numFmtId="0" fontId="21" fillId="0" borderId="75" xfId="1" applyNumberFormat="1" applyFont="1" applyBorder="1" applyAlignment="1">
      <alignment horizontal="left" vertical="top"/>
    </xf>
    <xf numFmtId="0" fontId="21" fillId="0" borderId="12" xfId="1" applyNumberFormat="1" applyFont="1" applyBorder="1" applyAlignment="1">
      <alignment horizontal="left" vertical="top"/>
    </xf>
    <xf numFmtId="0" fontId="21" fillId="0" borderId="60" xfId="1" applyNumberFormat="1" applyFont="1" applyBorder="1" applyAlignment="1">
      <alignment horizontal="left" vertical="top"/>
    </xf>
    <xf numFmtId="0" fontId="21" fillId="0" borderId="11" xfId="1" applyNumberFormat="1" applyFont="1" applyBorder="1" applyAlignment="1">
      <alignment horizontal="left" vertical="top"/>
    </xf>
    <xf numFmtId="0" fontId="21" fillId="0" borderId="54" xfId="1" applyNumberFormat="1" applyFont="1" applyBorder="1" applyAlignment="1">
      <alignment horizontal="left" vertical="top"/>
    </xf>
    <xf numFmtId="0" fontId="21" fillId="0" borderId="4" xfId="1" applyNumberFormat="1" applyFont="1" applyBorder="1" applyAlignment="1">
      <alignment horizontal="left" vertical="top"/>
    </xf>
    <xf numFmtId="0" fontId="17" fillId="0" borderId="7" xfId="1" applyNumberFormat="1" applyFont="1" applyBorder="1" applyAlignment="1">
      <alignment horizontal="center" vertical="center"/>
    </xf>
    <xf numFmtId="0" fontId="21" fillId="0" borderId="4" xfId="1" applyNumberFormat="1" applyFont="1" applyBorder="1" applyAlignment="1">
      <alignment horizontal="left" vertical="center"/>
    </xf>
    <xf numFmtId="0" fontId="21" fillId="0" borderId="32" xfId="1" applyNumberFormat="1" applyFont="1" applyBorder="1" applyAlignment="1">
      <alignment horizontal="left" vertical="center"/>
    </xf>
    <xf numFmtId="0" fontId="21" fillId="0" borderId="75" xfId="1" applyNumberFormat="1" applyFont="1" applyBorder="1" applyAlignment="1">
      <alignment horizontal="left" vertical="center"/>
    </xf>
    <xf numFmtId="0" fontId="23" fillId="0" borderId="11" xfId="1" applyNumberFormat="1" applyFont="1" applyBorder="1" applyAlignment="1">
      <alignment horizontal="left" vertical="center"/>
    </xf>
    <xf numFmtId="0" fontId="23" fillId="0" borderId="1" xfId="1" applyNumberFormat="1" applyFont="1" applyBorder="1" applyAlignment="1">
      <alignment horizontal="left" vertical="center"/>
    </xf>
    <xf numFmtId="0" fontId="23" fillId="0" borderId="54" xfId="1" applyNumberFormat="1" applyFont="1" applyBorder="1" applyAlignment="1">
      <alignment horizontal="left" vertical="center"/>
    </xf>
    <xf numFmtId="0" fontId="23" fillId="0" borderId="4" xfId="1" applyNumberFormat="1" applyFont="1" applyBorder="1" applyAlignment="1">
      <alignment horizontal="left" vertical="center"/>
    </xf>
    <xf numFmtId="0" fontId="23" fillId="0" borderId="32" xfId="1" applyNumberFormat="1" applyFont="1" applyBorder="1" applyAlignment="1">
      <alignment horizontal="left" vertical="center"/>
    </xf>
    <xf numFmtId="0" fontId="23" fillId="0" borderId="75" xfId="1" applyNumberFormat="1" applyFont="1" applyBorder="1" applyAlignment="1">
      <alignment horizontal="left" vertical="center"/>
    </xf>
    <xf numFmtId="0" fontId="25" fillId="0" borderId="4" xfId="1" applyNumberFormat="1" applyFont="1" applyBorder="1" applyAlignment="1">
      <alignment horizontal="left" vertical="center"/>
    </xf>
    <xf numFmtId="0" fontId="25" fillId="0" borderId="32" xfId="1" applyNumberFormat="1" applyFont="1" applyBorder="1" applyAlignment="1">
      <alignment horizontal="left" vertical="center"/>
    </xf>
    <xf numFmtId="0" fontId="25" fillId="0" borderId="75" xfId="1" applyNumberFormat="1" applyFont="1" applyBorder="1" applyAlignment="1">
      <alignment horizontal="left" vertical="center"/>
    </xf>
    <xf numFmtId="38" fontId="27" fillId="8" borderId="8" xfId="1" applyFont="1" applyFill="1" applyBorder="1" applyAlignment="1">
      <alignment horizontal="center" vertical="center"/>
    </xf>
    <xf numFmtId="38" fontId="27" fillId="8" borderId="2" xfId="1" applyFont="1" applyFill="1" applyBorder="1" applyAlignment="1">
      <alignment horizontal="center" vertical="center"/>
    </xf>
    <xf numFmtId="38" fontId="27" fillId="8" borderId="6" xfId="1" applyFont="1" applyFill="1" applyBorder="1" applyAlignment="1">
      <alignment horizontal="center" vertical="center"/>
    </xf>
    <xf numFmtId="0" fontId="19" fillId="0" borderId="7" xfId="1" applyNumberFormat="1" applyFont="1" applyBorder="1">
      <alignment vertical="center"/>
    </xf>
    <xf numFmtId="0" fontId="21" fillId="0" borderId="8" xfId="1" applyNumberFormat="1" applyFont="1" applyBorder="1" applyAlignment="1">
      <alignment horizontal="center" vertical="center"/>
    </xf>
    <xf numFmtId="0" fontId="21" fillId="0" borderId="6" xfId="1" applyNumberFormat="1" applyFont="1" applyBorder="1" applyAlignment="1">
      <alignment horizontal="center" vertical="center"/>
    </xf>
    <xf numFmtId="0" fontId="21" fillId="0" borderId="2" xfId="1" applyNumberFormat="1" applyFont="1" applyBorder="1" applyAlignment="1">
      <alignment horizontal="center" vertical="center"/>
    </xf>
    <xf numFmtId="38" fontId="22" fillId="0" borderId="56" xfId="1" applyFont="1" applyBorder="1" applyAlignment="1">
      <alignment horizontal="center" vertical="center"/>
    </xf>
    <xf numFmtId="38" fontId="22" fillId="0" borderId="58" xfId="1" applyFont="1" applyBorder="1" applyAlignment="1">
      <alignment horizontal="center" vertical="center"/>
    </xf>
    <xf numFmtId="38" fontId="22" fillId="0" borderId="0" xfId="1" applyFont="1" applyAlignment="1">
      <alignment horizontal="left" vertical="top" wrapText="1"/>
    </xf>
    <xf numFmtId="38" fontId="22" fillId="0" borderId="0" xfId="1" applyFont="1" applyAlignment="1">
      <alignment horizontal="left" vertical="top"/>
    </xf>
    <xf numFmtId="38" fontId="21" fillId="0" borderId="63" xfId="1" applyFont="1" applyBorder="1" applyAlignment="1">
      <alignment horizontal="center" vertical="center"/>
    </xf>
    <xf numFmtId="38" fontId="21" fillId="0" borderId="48" xfId="1" applyFont="1" applyBorder="1" applyAlignment="1">
      <alignment horizontal="center" vertical="center"/>
    </xf>
    <xf numFmtId="38" fontId="21" fillId="0" borderId="49" xfId="1" applyFont="1" applyBorder="1" applyAlignment="1">
      <alignment horizontal="center" vertical="center"/>
    </xf>
    <xf numFmtId="38" fontId="19" fillId="2" borderId="7" xfId="1" applyFont="1" applyFill="1" applyBorder="1">
      <alignment vertical="center"/>
    </xf>
    <xf numFmtId="38" fontId="28" fillId="2" borderId="8" xfId="1" applyFont="1" applyFill="1" applyBorder="1" applyAlignment="1">
      <alignment horizontal="center" vertical="center"/>
    </xf>
    <xf numFmtId="38" fontId="28" fillId="2" borderId="2" xfId="1" applyFont="1" applyFill="1" applyBorder="1" applyAlignment="1">
      <alignment horizontal="center" vertical="center"/>
    </xf>
    <xf numFmtId="38" fontId="28" fillId="2" borderId="6" xfId="1" applyFont="1" applyFill="1" applyBorder="1" applyAlignment="1">
      <alignment horizontal="center" vertical="center"/>
    </xf>
    <xf numFmtId="38" fontId="21" fillId="0" borderId="62" xfId="1" applyFont="1" applyBorder="1" applyAlignment="1">
      <alignment horizontal="center" vertical="center"/>
    </xf>
    <xf numFmtId="38" fontId="21" fillId="0" borderId="51" xfId="1" applyFont="1" applyBorder="1" applyAlignment="1">
      <alignment horizontal="center" vertical="center"/>
    </xf>
    <xf numFmtId="38" fontId="21" fillId="0" borderId="67" xfId="1" applyFont="1" applyBorder="1" applyAlignment="1">
      <alignment horizontal="center" vertical="center"/>
    </xf>
    <xf numFmtId="38" fontId="21" fillId="0" borderId="68" xfId="1" applyFont="1" applyBorder="1" applyAlignment="1">
      <alignment horizontal="center" vertical="center"/>
    </xf>
    <xf numFmtId="38" fontId="21" fillId="0" borderId="71" xfId="1" applyFont="1" applyBorder="1" applyAlignment="1">
      <alignment horizontal="center" vertical="center" wrapText="1"/>
    </xf>
    <xf numFmtId="38" fontId="21" fillId="0" borderId="72" xfId="1" applyFont="1" applyBorder="1" applyAlignment="1">
      <alignment horizontal="center" vertical="center"/>
    </xf>
    <xf numFmtId="38" fontId="16" fillId="0" borderId="15" xfId="1" applyFont="1" applyBorder="1">
      <alignment vertical="center"/>
    </xf>
    <xf numFmtId="38" fontId="16" fillId="0" borderId="86" xfId="1" applyFont="1" applyBorder="1">
      <alignment vertical="center"/>
    </xf>
    <xf numFmtId="38" fontId="16" fillId="0" borderId="74" xfId="1" applyFont="1" applyBorder="1">
      <alignment vertical="center"/>
    </xf>
    <xf numFmtId="38" fontId="29" fillId="0" borderId="0" xfId="1" applyFont="1" applyAlignment="1">
      <alignment horizontal="left" vertical="top" wrapText="1"/>
    </xf>
    <xf numFmtId="38" fontId="29" fillId="0" borderId="0" xfId="1" applyFont="1" applyAlignment="1">
      <alignment horizontal="left" vertical="top"/>
    </xf>
    <xf numFmtId="0" fontId="26" fillId="0" borderId="0" xfId="0" applyFont="1">
      <alignment vertical="center"/>
    </xf>
    <xf numFmtId="38" fontId="16" fillId="0" borderId="8" xfId="1" applyFont="1" applyBorder="1">
      <alignment vertical="center"/>
    </xf>
    <xf numFmtId="38" fontId="16" fillId="0" borderId="2" xfId="1" applyFont="1" applyBorder="1">
      <alignment vertical="center"/>
    </xf>
    <xf numFmtId="38" fontId="16" fillId="0" borderId="87" xfId="1" applyFont="1" applyBorder="1">
      <alignment vertical="center"/>
    </xf>
    <xf numFmtId="38" fontId="20" fillId="2" borderId="8" xfId="1" applyFont="1" applyFill="1" applyBorder="1">
      <alignment vertical="center"/>
    </xf>
    <xf numFmtId="38" fontId="20" fillId="2" borderId="2" xfId="1" applyFont="1" applyFill="1" applyBorder="1">
      <alignment vertical="center"/>
    </xf>
    <xf numFmtId="38" fontId="20" fillId="2" borderId="87" xfId="1" applyFont="1" applyFill="1" applyBorder="1">
      <alignment vertical="center"/>
    </xf>
    <xf numFmtId="38" fontId="16" fillId="0" borderId="4" xfId="1" applyFont="1" applyBorder="1">
      <alignment vertical="center"/>
    </xf>
    <xf numFmtId="38" fontId="16" fillId="0" borderId="32" xfId="1" applyFont="1" applyBorder="1">
      <alignment vertical="center"/>
    </xf>
    <xf numFmtId="38" fontId="16" fillId="0" borderId="96" xfId="1" applyFont="1" applyBorder="1">
      <alignment vertical="center"/>
    </xf>
    <xf numFmtId="0" fontId="20" fillId="2" borderId="79" xfId="1" applyNumberFormat="1" applyFont="1" applyFill="1" applyBorder="1" applyAlignment="1">
      <alignment horizontal="left" vertical="center"/>
    </xf>
    <xf numFmtId="0" fontId="20" fillId="2" borderId="81" xfId="1" applyNumberFormat="1" applyFont="1" applyFill="1" applyBorder="1" applyAlignment="1">
      <alignment horizontal="left" vertical="center"/>
    </xf>
    <xf numFmtId="0" fontId="20" fillId="2" borderId="91" xfId="1" applyNumberFormat="1" applyFont="1" applyFill="1" applyBorder="1" applyAlignment="1">
      <alignment horizontal="left" vertical="center"/>
    </xf>
    <xf numFmtId="0" fontId="20" fillId="0" borderId="79" xfId="1" applyNumberFormat="1" applyFont="1" applyBorder="1" applyAlignment="1">
      <alignment horizontal="left" vertical="center"/>
    </xf>
    <xf numFmtId="0" fontId="20" fillId="0" borderId="81" xfId="1" applyNumberFormat="1" applyFont="1" applyBorder="1" applyAlignment="1">
      <alignment horizontal="left" vertical="center"/>
    </xf>
    <xf numFmtId="0" fontId="20" fillId="0" borderId="91" xfId="1" applyNumberFormat="1" applyFont="1" applyBorder="1" applyAlignment="1">
      <alignment horizontal="left" vertical="center"/>
    </xf>
    <xf numFmtId="0" fontId="22" fillId="0" borderId="8" xfId="1" applyNumberFormat="1" applyFont="1" applyBorder="1" applyAlignment="1">
      <alignment horizontal="left" vertical="center"/>
    </xf>
    <xf numFmtId="0" fontId="22" fillId="0" borderId="2" xfId="1" applyNumberFormat="1" applyFont="1" applyBorder="1" applyAlignment="1">
      <alignment horizontal="left" vertical="center"/>
    </xf>
    <xf numFmtId="0" fontId="22" fillId="0" borderId="87" xfId="1" applyNumberFormat="1" applyFont="1" applyBorder="1" applyAlignment="1">
      <alignment horizontal="left" vertical="center"/>
    </xf>
    <xf numFmtId="0" fontId="23" fillId="0" borderId="76" xfId="1" applyNumberFormat="1" applyFont="1" applyBorder="1" applyAlignment="1">
      <alignment horizontal="left" vertical="center"/>
    </xf>
    <xf numFmtId="0" fontId="23" fillId="0" borderId="78" xfId="1" applyNumberFormat="1" applyFont="1" applyBorder="1" applyAlignment="1">
      <alignment horizontal="left" vertical="center"/>
    </xf>
    <xf numFmtId="0" fontId="23" fillId="0" borderId="89" xfId="1" applyNumberFormat="1" applyFont="1" applyBorder="1" applyAlignment="1">
      <alignment horizontal="left" vertical="center"/>
    </xf>
    <xf numFmtId="0" fontId="25" fillId="2" borderId="79" xfId="1" applyNumberFormat="1" applyFont="1" applyFill="1" applyBorder="1" applyAlignment="1">
      <alignment horizontal="left" vertical="center"/>
    </xf>
    <xf numFmtId="0" fontId="25" fillId="2" borderId="81" xfId="1" applyNumberFormat="1" applyFont="1" applyFill="1" applyBorder="1" applyAlignment="1">
      <alignment horizontal="left" vertical="center"/>
    </xf>
    <xf numFmtId="0" fontId="25" fillId="2" borderId="91" xfId="1" applyNumberFormat="1" applyFont="1" applyFill="1" applyBorder="1" applyAlignment="1">
      <alignment horizontal="left" vertical="center"/>
    </xf>
    <xf numFmtId="0" fontId="23" fillId="2" borderId="79" xfId="1" applyNumberFormat="1" applyFont="1" applyFill="1" applyBorder="1" applyAlignment="1">
      <alignment horizontal="left" vertical="center"/>
    </xf>
    <xf numFmtId="0" fontId="23" fillId="2" borderId="81" xfId="1" applyNumberFormat="1" applyFont="1" applyFill="1" applyBorder="1" applyAlignment="1">
      <alignment horizontal="left" vertical="center"/>
    </xf>
    <xf numFmtId="0" fontId="23" fillId="2" borderId="91" xfId="1" applyNumberFormat="1" applyFont="1" applyFill="1" applyBorder="1" applyAlignment="1">
      <alignment horizontal="left" vertical="center"/>
    </xf>
    <xf numFmtId="0" fontId="23" fillId="0" borderId="79" xfId="1" applyNumberFormat="1" applyFont="1" applyBorder="1" applyAlignment="1">
      <alignment horizontal="left" vertical="center"/>
    </xf>
    <xf numFmtId="0" fontId="23" fillId="0" borderId="81" xfId="1" applyNumberFormat="1" applyFont="1" applyBorder="1" applyAlignment="1">
      <alignment horizontal="left" vertical="center"/>
    </xf>
    <xf numFmtId="0" fontId="23" fillId="0" borderId="91" xfId="1" applyNumberFormat="1" applyFont="1" applyBorder="1" applyAlignment="1">
      <alignment horizontal="left" vertical="center"/>
    </xf>
    <xf numFmtId="0" fontId="23" fillId="2" borderId="82" xfId="1" applyNumberFormat="1" applyFont="1" applyFill="1" applyBorder="1" applyAlignment="1">
      <alignment horizontal="left" vertical="center"/>
    </xf>
    <xf numFmtId="0" fontId="23" fillId="2" borderId="84" xfId="1" applyNumberFormat="1" applyFont="1" applyFill="1" applyBorder="1" applyAlignment="1">
      <alignment horizontal="left" vertical="center"/>
    </xf>
    <xf numFmtId="0" fontId="23" fillId="2" borderId="93" xfId="1" applyNumberFormat="1" applyFont="1" applyFill="1" applyBorder="1" applyAlignment="1">
      <alignment horizontal="left" vertical="center"/>
    </xf>
    <xf numFmtId="0" fontId="23" fillId="0" borderId="8" xfId="1" applyNumberFormat="1" applyFont="1" applyBorder="1" applyAlignment="1">
      <alignment horizontal="left" vertical="center"/>
    </xf>
    <xf numFmtId="0" fontId="23" fillId="0" borderId="2" xfId="1" applyNumberFormat="1" applyFont="1" applyBorder="1" applyAlignment="1">
      <alignment horizontal="left" vertical="center"/>
    </xf>
    <xf numFmtId="0" fontId="23" fillId="0" borderId="87" xfId="1" applyNumberFormat="1" applyFont="1" applyBorder="1" applyAlignment="1">
      <alignment horizontal="left" vertical="center"/>
    </xf>
    <xf numFmtId="0" fontId="20" fillId="0" borderId="76" xfId="1" applyNumberFormat="1" applyFont="1" applyBorder="1" applyAlignment="1">
      <alignment horizontal="left" vertical="center"/>
    </xf>
    <xf numFmtId="0" fontId="20" fillId="0" borderId="78" xfId="1" applyNumberFormat="1" applyFont="1" applyBorder="1" applyAlignment="1">
      <alignment horizontal="left" vertical="center"/>
    </xf>
    <xf numFmtId="0" fontId="20" fillId="0" borderId="89" xfId="1" applyNumberFormat="1" applyFont="1" applyBorder="1" applyAlignment="1">
      <alignment horizontal="left" vertical="center"/>
    </xf>
    <xf numFmtId="38" fontId="19" fillId="2" borderId="2" xfId="1" applyFont="1" applyFill="1" applyBorder="1">
      <alignment vertical="center"/>
    </xf>
    <xf numFmtId="38" fontId="19" fillId="2" borderId="6" xfId="1" applyFont="1" applyFill="1" applyBorder="1">
      <alignment vertical="center"/>
    </xf>
    <xf numFmtId="0" fontId="17" fillId="0" borderId="15" xfId="1" applyNumberFormat="1" applyFont="1" applyBorder="1" applyAlignment="1">
      <alignment horizontal="center" vertical="center"/>
    </xf>
    <xf numFmtId="0" fontId="17" fillId="0" borderId="86" xfId="1" applyNumberFormat="1" applyFont="1" applyBorder="1" applyAlignment="1">
      <alignment horizontal="center" vertical="center"/>
    </xf>
    <xf numFmtId="0" fontId="17" fillId="0" borderId="74" xfId="1" applyNumberFormat="1" applyFont="1" applyBorder="1" applyAlignment="1">
      <alignment horizontal="center" vertical="center"/>
    </xf>
    <xf numFmtId="0" fontId="21" fillId="0" borderId="11" xfId="1" applyNumberFormat="1" applyFont="1" applyBorder="1" applyAlignment="1">
      <alignment horizontal="left" vertical="center"/>
    </xf>
    <xf numFmtId="0" fontId="21" fillId="0" borderId="1" xfId="1" applyNumberFormat="1" applyFont="1" applyBorder="1" applyAlignment="1">
      <alignment horizontal="left" vertical="center"/>
    </xf>
    <xf numFmtId="0" fontId="21" fillId="0" borderId="97" xfId="1" applyNumberFormat="1" applyFont="1" applyBorder="1" applyAlignment="1">
      <alignment horizontal="left" vertical="center"/>
    </xf>
    <xf numFmtId="38" fontId="4" fillId="0" borderId="0" xfId="1" applyFont="1" applyAlignment="1">
      <alignment horizontal="center" vertical="center"/>
    </xf>
    <xf numFmtId="38" fontId="5" fillId="0" borderId="60" xfId="1" applyFont="1" applyBorder="1" applyAlignment="1">
      <alignment horizontal="center" vertical="center"/>
    </xf>
    <xf numFmtId="38" fontId="5" fillId="0" borderId="54" xfId="1" applyFont="1" applyBorder="1" applyAlignment="1">
      <alignment horizontal="center" vertical="center"/>
    </xf>
    <xf numFmtId="38" fontId="5" fillId="6" borderId="47" xfId="1" applyFont="1" applyFill="1" applyBorder="1" applyAlignment="1">
      <alignment horizontal="right" vertical="center"/>
    </xf>
    <xf numFmtId="38" fontId="5" fillId="6" borderId="48" xfId="1" applyFont="1" applyFill="1" applyBorder="1" applyAlignment="1">
      <alignment horizontal="right" vertical="center"/>
    </xf>
    <xf numFmtId="38" fontId="5" fillId="4" borderId="8" xfId="1" applyFont="1" applyFill="1" applyBorder="1" applyAlignment="1">
      <alignment horizontal="center" vertical="center"/>
    </xf>
    <xf numFmtId="38" fontId="5" fillId="4" borderId="2" xfId="1" applyFont="1" applyFill="1" applyBorder="1" applyAlignment="1">
      <alignment horizontal="center" vertical="center"/>
    </xf>
    <xf numFmtId="38" fontId="5" fillId="4" borderId="6" xfId="1" applyFont="1" applyFill="1" applyBorder="1" applyAlignment="1">
      <alignment horizontal="center" vertical="center"/>
    </xf>
    <xf numFmtId="38" fontId="5" fillId="0" borderId="4" xfId="1" applyFont="1" applyBorder="1" applyAlignment="1">
      <alignment horizontal="center" vertical="center"/>
    </xf>
    <xf numFmtId="38" fontId="5" fillId="0" borderId="12" xfId="1" applyFont="1" applyBorder="1" applyAlignment="1">
      <alignment horizontal="center" vertical="center"/>
    </xf>
    <xf numFmtId="38" fontId="5" fillId="0" borderId="11" xfId="1" applyFont="1" applyBorder="1" applyAlignment="1">
      <alignment horizontal="center" vertical="center"/>
    </xf>
    <xf numFmtId="38" fontId="5" fillId="0" borderId="36" xfId="1" applyFont="1" applyBorder="1" applyAlignment="1">
      <alignment horizontal="center" vertical="center"/>
    </xf>
    <xf numFmtId="38" fontId="5" fillId="0" borderId="32" xfId="1" applyFont="1" applyBorder="1" applyAlignment="1">
      <alignment horizontal="center" vertical="center"/>
    </xf>
    <xf numFmtId="38" fontId="5" fillId="0" borderId="8" xfId="1" applyFont="1" applyBorder="1" applyAlignment="1">
      <alignment horizontal="center" vertical="center"/>
    </xf>
    <xf numFmtId="38" fontId="5" fillId="0" borderId="2" xfId="1" applyFont="1" applyBorder="1" applyAlignment="1">
      <alignment horizontal="center" vertical="center"/>
    </xf>
    <xf numFmtId="38" fontId="5" fillId="0" borderId="6" xfId="1" applyFont="1" applyBorder="1" applyAlignment="1">
      <alignment horizontal="center" vertical="center"/>
    </xf>
    <xf numFmtId="38" fontId="5" fillId="0" borderId="5" xfId="1" applyFont="1" applyBorder="1" applyAlignment="1">
      <alignment horizontal="center" vertical="center" wrapText="1"/>
    </xf>
    <xf numFmtId="38" fontId="5" fillId="0" borderId="22" xfId="1" applyFont="1" applyBorder="1" applyAlignment="1">
      <alignment horizontal="center" vertical="center"/>
    </xf>
    <xf numFmtId="38" fontId="5" fillId="0" borderId="29" xfId="1" applyFont="1" applyBorder="1" applyAlignment="1">
      <alignment horizontal="center" vertical="center"/>
    </xf>
    <xf numFmtId="38" fontId="5" fillId="0" borderId="32" xfId="1" applyFont="1" applyBorder="1" applyAlignment="1">
      <alignment horizontal="center" vertical="center" wrapText="1"/>
    </xf>
    <xf numFmtId="38" fontId="5" fillId="0" borderId="0" xfId="1" applyFont="1" applyAlignment="1">
      <alignment horizontal="center" vertical="center"/>
    </xf>
    <xf numFmtId="38" fontId="5" fillId="0" borderId="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zoomScaleNormal="100" zoomScaleSheetLayoutView="100" workbookViewId="0"/>
  </sheetViews>
  <sheetFormatPr defaultColWidth="9" defaultRowHeight="13.2"/>
  <cols>
    <col min="1" max="8" width="6.6640625" style="126" customWidth="1"/>
    <col min="9" max="9" width="6.6640625" style="128" customWidth="1"/>
    <col min="10" max="16" width="6.6640625" style="126" customWidth="1"/>
    <col min="17" max="16384" width="9" style="126"/>
  </cols>
  <sheetData>
    <row r="1" spans="1:15" ht="25.5" customHeight="1">
      <c r="A1" s="125" t="s">
        <v>82</v>
      </c>
      <c r="C1" s="200"/>
      <c r="I1" s="127"/>
    </row>
    <row r="2" spans="1:15" ht="9.9" customHeight="1">
      <c r="I2" s="127"/>
    </row>
    <row r="3" spans="1:15" ht="25.5" customHeight="1">
      <c r="A3" s="232" t="s">
        <v>83</v>
      </c>
      <c r="B3" s="232"/>
      <c r="C3" s="232"/>
      <c r="D3" s="232"/>
      <c r="E3" s="232"/>
      <c r="F3" s="232"/>
      <c r="G3" s="232"/>
      <c r="H3" s="232"/>
      <c r="I3" s="232"/>
      <c r="J3" s="232"/>
      <c r="K3" s="232"/>
      <c r="L3" s="232"/>
      <c r="M3" s="232"/>
      <c r="N3" s="232"/>
      <c r="O3" s="232"/>
    </row>
    <row r="4" spans="1:15" ht="25.5" customHeight="1">
      <c r="A4" s="253" t="s">
        <v>134</v>
      </c>
      <c r="B4" s="254"/>
      <c r="C4" s="254"/>
      <c r="D4" s="255"/>
      <c r="E4" s="199"/>
      <c r="F4" s="199"/>
      <c r="G4" s="199"/>
      <c r="H4" s="199"/>
      <c r="I4" s="199"/>
      <c r="J4" s="199"/>
      <c r="K4" s="199"/>
      <c r="L4" s="199"/>
      <c r="M4" s="199"/>
      <c r="N4" s="199"/>
      <c r="O4" s="199"/>
    </row>
    <row r="5" spans="1:15" ht="9.9" customHeight="1">
      <c r="I5" s="127"/>
    </row>
    <row r="6" spans="1:15" ht="35.1" customHeight="1">
      <c r="A6" s="240" t="s">
        <v>97</v>
      </c>
      <c r="B6" s="240"/>
      <c r="C6" s="240"/>
      <c r="D6" s="240"/>
      <c r="E6" s="256"/>
      <c r="F6" s="256"/>
      <c r="G6" s="256"/>
      <c r="H6" s="256"/>
      <c r="I6" s="256"/>
      <c r="J6" s="256"/>
      <c r="K6" s="256"/>
      <c r="L6" s="256"/>
      <c r="M6" s="256"/>
      <c r="N6" s="256"/>
      <c r="O6" s="256"/>
    </row>
    <row r="7" spans="1:15" ht="9.9" customHeight="1">
      <c r="A7" s="130"/>
      <c r="B7" s="125"/>
      <c r="C7" s="125"/>
      <c r="D7" s="125"/>
      <c r="E7" s="125"/>
      <c r="F7" s="125"/>
      <c r="I7" s="127"/>
    </row>
    <row r="8" spans="1:15" ht="25.5" customHeight="1">
      <c r="A8" s="162" t="s">
        <v>98</v>
      </c>
      <c r="B8" s="131"/>
      <c r="C8" s="131"/>
      <c r="D8" s="131"/>
      <c r="E8" s="131"/>
      <c r="F8" s="132"/>
      <c r="I8" s="127"/>
    </row>
    <row r="9" spans="1:15" ht="30.75" customHeight="1">
      <c r="A9" s="257" t="s">
        <v>94</v>
      </c>
      <c r="B9" s="258"/>
      <c r="C9" s="257" t="s">
        <v>95</v>
      </c>
      <c r="D9" s="259"/>
      <c r="E9" s="258"/>
      <c r="F9" s="161" t="s">
        <v>87</v>
      </c>
      <c r="G9" s="161" t="s">
        <v>88</v>
      </c>
      <c r="H9" s="161" t="s">
        <v>89</v>
      </c>
      <c r="I9" s="161" t="s">
        <v>90</v>
      </c>
      <c r="J9" s="161" t="s">
        <v>91</v>
      </c>
      <c r="K9" s="161" t="s">
        <v>92</v>
      </c>
      <c r="L9" s="161" t="s">
        <v>93</v>
      </c>
      <c r="M9" s="161" t="s">
        <v>86</v>
      </c>
      <c r="N9" s="161" t="s">
        <v>85</v>
      </c>
      <c r="O9" s="161" t="s">
        <v>84</v>
      </c>
    </row>
    <row r="10" spans="1:15" ht="20.100000000000001" customHeight="1">
      <c r="A10" s="233" t="s">
        <v>135</v>
      </c>
      <c r="B10" s="234"/>
      <c r="C10" s="247"/>
      <c r="D10" s="248"/>
      <c r="E10" s="249"/>
      <c r="F10" s="164"/>
      <c r="G10" s="164"/>
      <c r="H10" s="164"/>
      <c r="I10" s="164"/>
      <c r="J10" s="164"/>
      <c r="K10" s="164"/>
      <c r="L10" s="164"/>
      <c r="M10" s="164"/>
      <c r="N10" s="164"/>
      <c r="O10" s="164"/>
    </row>
    <row r="11" spans="1:15" ht="20.100000000000001" customHeight="1">
      <c r="A11" s="235"/>
      <c r="B11" s="236"/>
      <c r="C11" s="244"/>
      <c r="D11" s="245"/>
      <c r="E11" s="246"/>
      <c r="F11" s="165"/>
      <c r="G11" s="166"/>
      <c r="H11" s="166"/>
      <c r="I11" s="166"/>
      <c r="J11" s="166"/>
      <c r="K11" s="166"/>
      <c r="L11" s="166"/>
      <c r="M11" s="166"/>
      <c r="N11" s="166"/>
      <c r="O11" s="166"/>
    </row>
    <row r="12" spans="1:15" ht="20.100000000000001" customHeight="1">
      <c r="A12" s="235"/>
      <c r="B12" s="236"/>
      <c r="C12" s="250"/>
      <c r="D12" s="251"/>
      <c r="E12" s="252"/>
      <c r="F12" s="164"/>
      <c r="G12" s="164"/>
      <c r="H12" s="164"/>
      <c r="I12" s="164"/>
      <c r="J12" s="164"/>
      <c r="K12" s="164"/>
      <c r="L12" s="164"/>
      <c r="M12" s="164"/>
      <c r="N12" s="164"/>
      <c r="O12" s="164"/>
    </row>
    <row r="13" spans="1:15" ht="20.100000000000001" customHeight="1">
      <c r="A13" s="235"/>
      <c r="B13" s="236"/>
      <c r="C13" s="244"/>
      <c r="D13" s="245"/>
      <c r="E13" s="246"/>
      <c r="F13" s="165"/>
      <c r="G13" s="166"/>
      <c r="H13" s="166"/>
      <c r="I13" s="166"/>
      <c r="J13" s="166"/>
      <c r="K13" s="166"/>
      <c r="L13" s="166"/>
      <c r="M13" s="166"/>
      <c r="N13" s="166"/>
      <c r="O13" s="166"/>
    </row>
    <row r="14" spans="1:15" ht="20.100000000000001" customHeight="1">
      <c r="A14" s="235"/>
      <c r="B14" s="236"/>
      <c r="C14" s="241"/>
      <c r="D14" s="242"/>
      <c r="E14" s="243"/>
      <c r="F14" s="164"/>
      <c r="G14" s="164"/>
      <c r="H14" s="164"/>
      <c r="I14" s="164"/>
      <c r="J14" s="164"/>
      <c r="K14" s="164"/>
      <c r="L14" s="164"/>
      <c r="M14" s="164"/>
      <c r="N14" s="164"/>
      <c r="O14" s="164"/>
    </row>
    <row r="15" spans="1:15" ht="20.100000000000001" customHeight="1">
      <c r="A15" s="235"/>
      <c r="B15" s="236"/>
      <c r="C15" s="244"/>
      <c r="D15" s="245"/>
      <c r="E15" s="246"/>
      <c r="F15" s="165"/>
      <c r="G15" s="166"/>
      <c r="H15" s="166"/>
      <c r="I15" s="166"/>
      <c r="J15" s="166"/>
      <c r="K15" s="166"/>
      <c r="L15" s="166"/>
      <c r="M15" s="166"/>
      <c r="N15" s="166"/>
      <c r="O15" s="166"/>
    </row>
    <row r="16" spans="1:15" ht="20.100000000000001" customHeight="1">
      <c r="A16" s="235"/>
      <c r="B16" s="236"/>
      <c r="C16" s="241"/>
      <c r="D16" s="242"/>
      <c r="E16" s="243"/>
      <c r="F16" s="164"/>
      <c r="G16" s="164"/>
      <c r="H16" s="164"/>
      <c r="I16" s="164"/>
      <c r="J16" s="164"/>
      <c r="K16" s="164"/>
      <c r="L16" s="164"/>
      <c r="M16" s="164"/>
      <c r="N16" s="164"/>
      <c r="O16" s="164"/>
    </row>
    <row r="17" spans="1:15" ht="20.100000000000001" customHeight="1">
      <c r="A17" s="237"/>
      <c r="B17" s="238"/>
      <c r="C17" s="244"/>
      <c r="D17" s="245"/>
      <c r="E17" s="246"/>
      <c r="F17" s="165"/>
      <c r="G17" s="166"/>
      <c r="H17" s="166"/>
      <c r="I17" s="166"/>
      <c r="J17" s="166"/>
      <c r="K17" s="166"/>
      <c r="L17" s="166"/>
      <c r="M17" s="166"/>
      <c r="N17" s="166"/>
      <c r="O17" s="166"/>
    </row>
    <row r="18" spans="1:15" ht="20.100000000000001" customHeight="1">
      <c r="A18" s="233" t="s">
        <v>136</v>
      </c>
      <c r="B18" s="234"/>
      <c r="C18" s="247"/>
      <c r="D18" s="248"/>
      <c r="E18" s="249"/>
      <c r="F18" s="164"/>
      <c r="G18" s="164"/>
      <c r="H18" s="164"/>
      <c r="I18" s="164"/>
      <c r="J18" s="164"/>
      <c r="K18" s="164"/>
      <c r="L18" s="164"/>
      <c r="M18" s="164"/>
      <c r="N18" s="164"/>
      <c r="O18" s="164"/>
    </row>
    <row r="19" spans="1:15" ht="20.100000000000001" customHeight="1">
      <c r="A19" s="235"/>
      <c r="B19" s="236"/>
      <c r="C19" s="244"/>
      <c r="D19" s="245"/>
      <c r="E19" s="246"/>
      <c r="F19" s="165"/>
      <c r="G19" s="166"/>
      <c r="H19" s="166"/>
      <c r="I19" s="166"/>
      <c r="J19" s="166"/>
      <c r="K19" s="166"/>
      <c r="L19" s="166"/>
      <c r="M19" s="166"/>
      <c r="N19" s="166"/>
      <c r="O19" s="166"/>
    </row>
    <row r="20" spans="1:15" ht="20.100000000000001" customHeight="1">
      <c r="A20" s="235"/>
      <c r="B20" s="236"/>
      <c r="C20" s="250"/>
      <c r="D20" s="251"/>
      <c r="E20" s="252"/>
      <c r="F20" s="164"/>
      <c r="G20" s="164"/>
      <c r="H20" s="164"/>
      <c r="I20" s="164"/>
      <c r="J20" s="164"/>
      <c r="K20" s="164"/>
      <c r="L20" s="164"/>
      <c r="M20" s="164"/>
      <c r="N20" s="164"/>
      <c r="O20" s="164"/>
    </row>
    <row r="21" spans="1:15" ht="20.100000000000001" customHeight="1">
      <c r="A21" s="235"/>
      <c r="B21" s="236"/>
      <c r="C21" s="244"/>
      <c r="D21" s="245"/>
      <c r="E21" s="246"/>
      <c r="F21" s="165"/>
      <c r="G21" s="166"/>
      <c r="H21" s="166"/>
      <c r="I21" s="166"/>
      <c r="J21" s="166"/>
      <c r="K21" s="166"/>
      <c r="L21" s="166"/>
      <c r="M21" s="166"/>
      <c r="N21" s="166"/>
      <c r="O21" s="166"/>
    </row>
    <row r="22" spans="1:15" ht="20.100000000000001" customHeight="1">
      <c r="A22" s="235"/>
      <c r="B22" s="236"/>
      <c r="C22" s="241"/>
      <c r="D22" s="242"/>
      <c r="E22" s="243"/>
      <c r="F22" s="164"/>
      <c r="G22" s="164"/>
      <c r="H22" s="164"/>
      <c r="I22" s="164"/>
      <c r="J22" s="164"/>
      <c r="K22" s="164"/>
      <c r="L22" s="164"/>
      <c r="M22" s="164"/>
      <c r="N22" s="164"/>
      <c r="O22" s="164"/>
    </row>
    <row r="23" spans="1:15" ht="20.100000000000001" customHeight="1">
      <c r="A23" s="235"/>
      <c r="B23" s="236"/>
      <c r="C23" s="244"/>
      <c r="D23" s="245"/>
      <c r="E23" s="246"/>
      <c r="F23" s="165"/>
      <c r="G23" s="166"/>
      <c r="H23" s="166"/>
      <c r="I23" s="166"/>
      <c r="J23" s="166"/>
      <c r="K23" s="166"/>
      <c r="L23" s="166"/>
      <c r="M23" s="166"/>
      <c r="N23" s="166"/>
      <c r="O23" s="166"/>
    </row>
    <row r="24" spans="1:15" ht="20.100000000000001" customHeight="1">
      <c r="A24" s="235"/>
      <c r="B24" s="236"/>
      <c r="C24" s="241"/>
      <c r="D24" s="242"/>
      <c r="E24" s="243"/>
      <c r="F24" s="164"/>
      <c r="G24" s="164"/>
      <c r="H24" s="164"/>
      <c r="I24" s="164"/>
      <c r="J24" s="164"/>
      <c r="K24" s="164"/>
      <c r="L24" s="164"/>
      <c r="M24" s="164"/>
      <c r="N24" s="164"/>
      <c r="O24" s="164"/>
    </row>
    <row r="25" spans="1:15" ht="20.100000000000001" customHeight="1">
      <c r="A25" s="237"/>
      <c r="B25" s="238"/>
      <c r="C25" s="244"/>
      <c r="D25" s="245"/>
      <c r="E25" s="246"/>
      <c r="F25" s="165"/>
      <c r="G25" s="166"/>
      <c r="H25" s="166"/>
      <c r="I25" s="166"/>
      <c r="J25" s="166"/>
      <c r="K25" s="166"/>
      <c r="L25" s="166"/>
      <c r="M25" s="166"/>
      <c r="N25" s="166"/>
      <c r="O25" s="166"/>
    </row>
    <row r="26" spans="1:15" ht="20.100000000000001" customHeight="1">
      <c r="A26" s="233" t="s">
        <v>137</v>
      </c>
      <c r="B26" s="234"/>
      <c r="C26" s="247"/>
      <c r="D26" s="248"/>
      <c r="E26" s="249"/>
      <c r="F26" s="164"/>
      <c r="G26" s="164"/>
      <c r="H26" s="164"/>
      <c r="I26" s="164"/>
      <c r="J26" s="164"/>
      <c r="K26" s="164"/>
      <c r="L26" s="164"/>
      <c r="M26" s="164"/>
      <c r="N26" s="164"/>
      <c r="O26" s="164"/>
    </row>
    <row r="27" spans="1:15" ht="20.100000000000001" customHeight="1">
      <c r="A27" s="235"/>
      <c r="B27" s="236"/>
      <c r="C27" s="244"/>
      <c r="D27" s="245"/>
      <c r="E27" s="246"/>
      <c r="F27" s="165"/>
      <c r="G27" s="166"/>
      <c r="H27" s="166"/>
      <c r="I27" s="166"/>
      <c r="J27" s="166"/>
      <c r="K27" s="166"/>
      <c r="L27" s="166"/>
      <c r="M27" s="166"/>
      <c r="N27" s="166"/>
      <c r="O27" s="166"/>
    </row>
    <row r="28" spans="1:15" ht="20.100000000000001" customHeight="1">
      <c r="A28" s="235"/>
      <c r="B28" s="236"/>
      <c r="C28" s="247"/>
      <c r="D28" s="248"/>
      <c r="E28" s="249"/>
      <c r="F28" s="164"/>
      <c r="G28" s="164"/>
      <c r="H28" s="164"/>
      <c r="I28" s="164"/>
      <c r="J28" s="164"/>
      <c r="K28" s="164"/>
      <c r="L28" s="164"/>
      <c r="M28" s="164"/>
      <c r="N28" s="164"/>
      <c r="O28" s="164"/>
    </row>
    <row r="29" spans="1:15" ht="20.100000000000001" customHeight="1">
      <c r="A29" s="235"/>
      <c r="B29" s="236"/>
      <c r="C29" s="244"/>
      <c r="D29" s="245"/>
      <c r="E29" s="246"/>
      <c r="F29" s="165"/>
      <c r="G29" s="166"/>
      <c r="H29" s="166"/>
      <c r="I29" s="166"/>
      <c r="J29" s="166"/>
      <c r="K29" s="166"/>
      <c r="L29" s="166"/>
      <c r="M29" s="166"/>
      <c r="N29" s="166"/>
      <c r="O29" s="166"/>
    </row>
    <row r="30" spans="1:15" ht="20.100000000000001" customHeight="1">
      <c r="A30" s="235"/>
      <c r="B30" s="236"/>
      <c r="C30" s="247"/>
      <c r="D30" s="248"/>
      <c r="E30" s="249"/>
      <c r="F30" s="164"/>
      <c r="G30" s="164"/>
      <c r="H30" s="164"/>
      <c r="I30" s="164"/>
      <c r="J30" s="164"/>
      <c r="K30" s="164"/>
      <c r="L30" s="164"/>
      <c r="M30" s="164"/>
      <c r="N30" s="164"/>
      <c r="O30" s="164"/>
    </row>
    <row r="31" spans="1:15" ht="20.100000000000001" customHeight="1">
      <c r="A31" s="235"/>
      <c r="B31" s="236"/>
      <c r="C31" s="244"/>
      <c r="D31" s="245"/>
      <c r="E31" s="246"/>
      <c r="F31" s="165"/>
      <c r="G31" s="166"/>
      <c r="H31" s="166"/>
      <c r="I31" s="166"/>
      <c r="J31" s="166"/>
      <c r="K31" s="166"/>
      <c r="L31" s="166"/>
      <c r="M31" s="166"/>
      <c r="N31" s="166"/>
      <c r="O31" s="166"/>
    </row>
    <row r="32" spans="1:15" ht="20.100000000000001" customHeight="1">
      <c r="A32" s="235"/>
      <c r="B32" s="236"/>
      <c r="C32" s="241"/>
      <c r="D32" s="242"/>
      <c r="E32" s="243"/>
      <c r="F32" s="164"/>
      <c r="G32" s="164"/>
      <c r="H32" s="164"/>
      <c r="I32" s="164"/>
      <c r="J32" s="164"/>
      <c r="K32" s="164"/>
      <c r="L32" s="164"/>
      <c r="M32" s="164"/>
      <c r="N32" s="164"/>
      <c r="O32" s="164"/>
    </row>
    <row r="33" spans="1:15" ht="20.100000000000001" customHeight="1">
      <c r="A33" s="237"/>
      <c r="B33" s="238"/>
      <c r="C33" s="244"/>
      <c r="D33" s="245"/>
      <c r="E33" s="246"/>
      <c r="F33" s="165"/>
      <c r="G33" s="166"/>
      <c r="H33" s="166"/>
      <c r="I33" s="166"/>
      <c r="J33" s="166"/>
      <c r="K33" s="166"/>
      <c r="L33" s="166"/>
      <c r="M33" s="166"/>
      <c r="N33" s="166"/>
      <c r="O33" s="166"/>
    </row>
    <row r="34" spans="1:15" ht="20.100000000000001" customHeight="1">
      <c r="A34" s="239" t="s">
        <v>96</v>
      </c>
      <c r="B34" s="234"/>
      <c r="C34" s="241"/>
      <c r="D34" s="242"/>
      <c r="E34" s="243"/>
      <c r="F34" s="164"/>
      <c r="G34" s="164"/>
      <c r="H34" s="164"/>
      <c r="I34" s="164"/>
      <c r="J34" s="164"/>
      <c r="K34" s="164"/>
      <c r="L34" s="164"/>
      <c r="M34" s="164"/>
      <c r="N34" s="164"/>
      <c r="O34" s="164"/>
    </row>
    <row r="35" spans="1:15" ht="20.100000000000001" customHeight="1">
      <c r="A35" s="235"/>
      <c r="B35" s="236"/>
      <c r="C35" s="244"/>
      <c r="D35" s="245"/>
      <c r="E35" s="246"/>
      <c r="F35" s="165"/>
      <c r="G35" s="166"/>
      <c r="H35" s="166"/>
      <c r="I35" s="166"/>
      <c r="J35" s="166"/>
      <c r="K35" s="166"/>
      <c r="L35" s="166"/>
      <c r="M35" s="166"/>
      <c r="N35" s="166"/>
      <c r="O35" s="166"/>
    </row>
    <row r="36" spans="1:15" ht="20.100000000000001" customHeight="1">
      <c r="A36" s="235"/>
      <c r="B36" s="236"/>
      <c r="C36" s="241"/>
      <c r="D36" s="242"/>
      <c r="E36" s="243"/>
      <c r="F36" s="164"/>
      <c r="G36" s="164"/>
      <c r="H36" s="164"/>
      <c r="I36" s="164"/>
      <c r="J36" s="164"/>
      <c r="K36" s="164"/>
      <c r="L36" s="164"/>
      <c r="M36" s="164"/>
      <c r="N36" s="164"/>
      <c r="O36" s="164"/>
    </row>
    <row r="37" spans="1:15" ht="20.100000000000001" customHeight="1">
      <c r="A37" s="235"/>
      <c r="B37" s="236"/>
      <c r="C37" s="244"/>
      <c r="D37" s="245"/>
      <c r="E37" s="246"/>
      <c r="F37" s="165"/>
      <c r="G37" s="166"/>
      <c r="H37" s="166"/>
      <c r="I37" s="166"/>
      <c r="J37" s="166"/>
      <c r="K37" s="166"/>
      <c r="L37" s="166"/>
      <c r="M37" s="166"/>
      <c r="N37" s="166"/>
      <c r="O37" s="166"/>
    </row>
    <row r="38" spans="1:15" ht="20.100000000000001" customHeight="1">
      <c r="A38" s="235"/>
      <c r="B38" s="236"/>
      <c r="C38" s="241"/>
      <c r="D38" s="242"/>
      <c r="E38" s="243"/>
      <c r="F38" s="164"/>
      <c r="G38" s="164"/>
      <c r="H38" s="164"/>
      <c r="I38" s="164"/>
      <c r="J38" s="164"/>
      <c r="K38" s="164"/>
      <c r="L38" s="164"/>
      <c r="M38" s="164"/>
      <c r="N38" s="164"/>
      <c r="O38" s="164"/>
    </row>
    <row r="39" spans="1:15" ht="20.100000000000001" customHeight="1">
      <c r="A39" s="235"/>
      <c r="B39" s="236"/>
      <c r="C39" s="244"/>
      <c r="D39" s="245"/>
      <c r="E39" s="246"/>
      <c r="F39" s="165"/>
      <c r="G39" s="166"/>
      <c r="H39" s="166"/>
      <c r="I39" s="166"/>
      <c r="J39" s="166"/>
      <c r="K39" s="166"/>
      <c r="L39" s="166"/>
      <c r="M39" s="166"/>
      <c r="N39" s="166"/>
      <c r="O39" s="166"/>
    </row>
    <row r="40" spans="1:15" ht="20.100000000000001" customHeight="1">
      <c r="A40" s="235"/>
      <c r="B40" s="236"/>
      <c r="C40" s="241"/>
      <c r="D40" s="242"/>
      <c r="E40" s="243"/>
      <c r="F40" s="164"/>
      <c r="G40" s="164"/>
      <c r="H40" s="164"/>
      <c r="I40" s="164"/>
      <c r="J40" s="164"/>
      <c r="K40" s="164"/>
      <c r="L40" s="164"/>
      <c r="M40" s="164"/>
      <c r="N40" s="164"/>
      <c r="O40" s="164"/>
    </row>
    <row r="41" spans="1:15" ht="20.100000000000001" customHeight="1">
      <c r="A41" s="237"/>
      <c r="B41" s="238"/>
      <c r="C41" s="244"/>
      <c r="D41" s="245"/>
      <c r="E41" s="246"/>
      <c r="F41" s="165"/>
      <c r="G41" s="166"/>
      <c r="H41" s="166"/>
      <c r="I41" s="166"/>
      <c r="J41" s="166"/>
      <c r="K41" s="166"/>
      <c r="L41" s="166"/>
      <c r="M41" s="166"/>
      <c r="N41" s="166"/>
      <c r="O41" s="166"/>
    </row>
    <row r="42" spans="1:15" ht="9.9" customHeight="1">
      <c r="A42" s="153"/>
      <c r="B42" s="153"/>
      <c r="C42" s="231"/>
      <c r="D42" s="231"/>
      <c r="E42" s="231"/>
      <c r="F42" s="153"/>
      <c r="G42" s="153"/>
      <c r="H42" s="153"/>
      <c r="I42" s="163"/>
      <c r="J42" s="153"/>
      <c r="K42" s="153"/>
      <c r="L42" s="153"/>
      <c r="M42" s="153"/>
      <c r="N42" s="153"/>
      <c r="O42" s="153"/>
    </row>
    <row r="43" spans="1:15" ht="20.100000000000001" customHeight="1">
      <c r="A43" s="229" t="s">
        <v>99</v>
      </c>
      <c r="B43" s="230"/>
      <c r="C43" s="230"/>
      <c r="D43" s="230"/>
      <c r="E43" s="230"/>
      <c r="F43" s="230"/>
      <c r="G43" s="230"/>
      <c r="H43" s="230"/>
      <c r="I43" s="230"/>
      <c r="J43" s="230"/>
      <c r="K43" s="230"/>
      <c r="L43" s="230"/>
      <c r="M43" s="230"/>
      <c r="N43" s="230"/>
      <c r="O43" s="230"/>
    </row>
    <row r="44" spans="1:15" ht="20.100000000000001" customHeight="1">
      <c r="A44" s="230"/>
      <c r="B44" s="230"/>
      <c r="C44" s="230"/>
      <c r="D44" s="230"/>
      <c r="E44" s="230"/>
      <c r="F44" s="230"/>
      <c r="G44" s="230"/>
      <c r="H44" s="230"/>
      <c r="I44" s="230"/>
      <c r="J44" s="230"/>
      <c r="K44" s="230"/>
      <c r="L44" s="230"/>
      <c r="M44" s="230"/>
      <c r="N44" s="230"/>
      <c r="O44" s="230"/>
    </row>
    <row r="45" spans="1:15" ht="20.100000000000001" customHeight="1">
      <c r="A45" s="153"/>
      <c r="B45" s="153"/>
      <c r="C45" s="153"/>
      <c r="D45" s="153"/>
      <c r="E45" s="153"/>
      <c r="F45" s="153"/>
      <c r="G45" s="153"/>
      <c r="H45" s="153"/>
      <c r="I45" s="163"/>
      <c r="J45" s="153"/>
      <c r="K45" s="153"/>
      <c r="L45" s="153"/>
      <c r="M45" s="153"/>
      <c r="N45" s="153"/>
      <c r="O45" s="153"/>
    </row>
    <row r="46" spans="1:15" ht="20.100000000000001" customHeight="1"/>
    <row r="47" spans="1:15" ht="20.100000000000001" customHeight="1"/>
    <row r="48" spans="1:15" ht="20.100000000000001" customHeight="1"/>
    <row r="49" ht="20.100000000000001" customHeight="1"/>
    <row r="50" ht="20.100000000000001" customHeight="1"/>
    <row r="51" ht="20.100000000000001" customHeight="1"/>
    <row r="52" ht="20.100000000000001" customHeight="1"/>
  </sheetData>
  <mergeCells count="44">
    <mergeCell ref="A4:D4"/>
    <mergeCell ref="C28:E28"/>
    <mergeCell ref="E6:O6"/>
    <mergeCell ref="C17:E17"/>
    <mergeCell ref="A9:B9"/>
    <mergeCell ref="C9:E9"/>
    <mergeCell ref="C10:E10"/>
    <mergeCell ref="C11:E11"/>
    <mergeCell ref="C12:E12"/>
    <mergeCell ref="C13:E13"/>
    <mergeCell ref="C14:E14"/>
    <mergeCell ref="C15:E15"/>
    <mergeCell ref="C16:E16"/>
    <mergeCell ref="C23:E23"/>
    <mergeCell ref="C24:E24"/>
    <mergeCell ref="C25:E25"/>
    <mergeCell ref="C26:E26"/>
    <mergeCell ref="C27:E27"/>
    <mergeCell ref="C18:E18"/>
    <mergeCell ref="C19:E19"/>
    <mergeCell ref="C20:E20"/>
    <mergeCell ref="C21:E21"/>
    <mergeCell ref="C22:E22"/>
    <mergeCell ref="C32:E32"/>
    <mergeCell ref="C33:E33"/>
    <mergeCell ref="C34:E34"/>
    <mergeCell ref="C35:E35"/>
    <mergeCell ref="C29:E29"/>
    <mergeCell ref="A43:O44"/>
    <mergeCell ref="C42:E42"/>
    <mergeCell ref="A3:O3"/>
    <mergeCell ref="A10:B17"/>
    <mergeCell ref="A18:B25"/>
    <mergeCell ref="A26:B33"/>
    <mergeCell ref="A34:B41"/>
    <mergeCell ref="A6:D6"/>
    <mergeCell ref="C36:E36"/>
    <mergeCell ref="C37:E37"/>
    <mergeCell ref="C38:E38"/>
    <mergeCell ref="C39:E39"/>
    <mergeCell ref="C40:E40"/>
    <mergeCell ref="C41:E41"/>
    <mergeCell ref="C30:E30"/>
    <mergeCell ref="C31:E31"/>
  </mergeCells>
  <phoneticPr fontId="3"/>
  <pageMargins left="0.98425196850393704" right="0.78740157480314965" top="0.98425196850393704" bottom="0.78740157480314965" header="0.31496062992125984" footer="0.31496062992125984"/>
  <pageSetup paperSize="9" scale="83" orientation="portrait" r:id="rId1"/>
  <headerFooter>
    <oddHeader>&amp;L&amp;KFF0000
&amp;"-,太字"（作成記入例）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heetViews>
  <sheetFormatPr defaultColWidth="9" defaultRowHeight="13.2"/>
  <cols>
    <col min="1" max="1" width="26.88671875" style="126" bestFit="1" customWidth="1"/>
    <col min="2" max="6" width="14" style="126" customWidth="1"/>
    <col min="7" max="7" width="13.6640625" style="126" customWidth="1"/>
    <col min="8" max="8" width="16.6640625" style="126" customWidth="1"/>
    <col min="9" max="9" width="12.88671875" style="128" customWidth="1"/>
    <col min="10" max="10" width="19.109375" style="126" hidden="1" customWidth="1"/>
    <col min="11" max="12" width="12" style="126" customWidth="1"/>
    <col min="13" max="16384" width="9" style="126"/>
  </cols>
  <sheetData>
    <row r="1" spans="1:9" ht="25.5" customHeight="1">
      <c r="A1" s="125" t="s">
        <v>72</v>
      </c>
      <c r="I1" s="127"/>
    </row>
    <row r="2" spans="1:9" ht="9.9" customHeight="1">
      <c r="I2" s="127"/>
    </row>
    <row r="3" spans="1:9" ht="25.5" customHeight="1">
      <c r="A3" s="232" t="s">
        <v>104</v>
      </c>
      <c r="B3" s="232"/>
      <c r="C3" s="232"/>
      <c r="D3" s="232"/>
      <c r="E3" s="232"/>
      <c r="F3" s="232"/>
      <c r="I3" s="127"/>
    </row>
    <row r="4" spans="1:9" ht="9.9" customHeight="1">
      <c r="I4" s="127"/>
    </row>
    <row r="5" spans="1:9" ht="35.1" customHeight="1">
      <c r="A5" s="129" t="s">
        <v>73</v>
      </c>
      <c r="B5" s="267"/>
      <c r="C5" s="267"/>
      <c r="D5" s="267"/>
      <c r="E5" s="267"/>
      <c r="F5" s="267"/>
      <c r="I5" s="127"/>
    </row>
    <row r="6" spans="1:9" ht="35.1" customHeight="1">
      <c r="A6" s="129" t="s">
        <v>120</v>
      </c>
      <c r="B6" s="268" t="s">
        <v>139</v>
      </c>
      <c r="C6" s="269"/>
      <c r="D6" s="269"/>
      <c r="E6" s="269"/>
      <c r="F6" s="270"/>
      <c r="I6" s="127"/>
    </row>
    <row r="7" spans="1:9" ht="35.1" customHeight="1">
      <c r="A7" s="130"/>
      <c r="B7" s="125"/>
      <c r="C7" s="125"/>
      <c r="D7" s="125"/>
      <c r="E7" s="125"/>
      <c r="F7" s="125"/>
      <c r="I7" s="127"/>
    </row>
    <row r="8" spans="1:9" ht="25.5" customHeight="1" thickBot="1">
      <c r="F8" s="160" t="s">
        <v>109</v>
      </c>
      <c r="I8" s="127"/>
    </row>
    <row r="9" spans="1:9" ht="21.75" customHeight="1">
      <c r="A9" s="271" t="s">
        <v>74</v>
      </c>
      <c r="B9" s="273" t="s">
        <v>75</v>
      </c>
      <c r="C9" s="275" t="s">
        <v>76</v>
      </c>
      <c r="D9" s="264" t="s">
        <v>24</v>
      </c>
      <c r="E9" s="265"/>
      <c r="F9" s="266"/>
      <c r="I9" s="126"/>
    </row>
    <row r="10" spans="1:9" ht="55.5" customHeight="1">
      <c r="A10" s="272"/>
      <c r="B10" s="274"/>
      <c r="C10" s="276"/>
      <c r="D10" s="133" t="s">
        <v>77</v>
      </c>
      <c r="E10" s="133" t="s">
        <v>78</v>
      </c>
      <c r="F10" s="134" t="s">
        <v>79</v>
      </c>
      <c r="I10" s="126"/>
    </row>
    <row r="11" spans="1:9" ht="30.75" customHeight="1">
      <c r="A11" s="135" t="s">
        <v>121</v>
      </c>
      <c r="B11" s="136">
        <f>C11</f>
        <v>0</v>
      </c>
      <c r="C11" s="201"/>
      <c r="D11" s="137"/>
      <c r="E11" s="137"/>
      <c r="F11" s="138"/>
      <c r="I11" s="126"/>
    </row>
    <row r="12" spans="1:9" ht="30.75" customHeight="1">
      <c r="A12" s="135" t="s">
        <v>122</v>
      </c>
      <c r="B12" s="136">
        <f t="shared" ref="B12:B17" si="0">SUM(C12:F12)</f>
        <v>0</v>
      </c>
      <c r="C12" s="201"/>
      <c r="D12" s="202"/>
      <c r="E12" s="202"/>
      <c r="F12" s="203"/>
      <c r="I12" s="126"/>
    </row>
    <row r="13" spans="1:9" ht="30.75" customHeight="1">
      <c r="A13" s="135" t="s">
        <v>123</v>
      </c>
      <c r="B13" s="136">
        <f t="shared" si="0"/>
        <v>0</v>
      </c>
      <c r="C13" s="201"/>
      <c r="D13" s="202"/>
      <c r="E13" s="202"/>
      <c r="F13" s="203"/>
      <c r="I13" s="126"/>
    </row>
    <row r="14" spans="1:9" ht="30.75" customHeight="1">
      <c r="A14" s="141" t="s">
        <v>124</v>
      </c>
      <c r="B14" s="136">
        <f t="shared" si="0"/>
        <v>0</v>
      </c>
      <c r="C14" s="142">
        <f>SUM(C11:C13)</f>
        <v>0</v>
      </c>
      <c r="D14" s="139">
        <f t="shared" ref="D14:F14" si="1">SUM(D11:D13)</f>
        <v>0</v>
      </c>
      <c r="E14" s="139">
        <f t="shared" si="1"/>
        <v>0</v>
      </c>
      <c r="F14" s="140">
        <f t="shared" si="1"/>
        <v>0</v>
      </c>
      <c r="I14" s="126"/>
    </row>
    <row r="15" spans="1:9" ht="30.75" customHeight="1">
      <c r="A15" s="135" t="s">
        <v>125</v>
      </c>
      <c r="B15" s="136">
        <f t="shared" si="0"/>
        <v>0</v>
      </c>
      <c r="C15" s="201"/>
      <c r="D15" s="202"/>
      <c r="E15" s="202"/>
      <c r="F15" s="203"/>
      <c r="I15" s="126"/>
    </row>
    <row r="16" spans="1:9" ht="30.75" customHeight="1">
      <c r="A16" s="143" t="s">
        <v>126</v>
      </c>
      <c r="B16" s="144">
        <f t="shared" si="0"/>
        <v>0</v>
      </c>
      <c r="C16" s="142">
        <f>C14+C15</f>
        <v>0</v>
      </c>
      <c r="D16" s="145">
        <f>D14+D15</f>
        <v>0</v>
      </c>
      <c r="E16" s="145">
        <f>E14+E15</f>
        <v>0</v>
      </c>
      <c r="F16" s="146">
        <f>F14+F15</f>
        <v>0</v>
      </c>
      <c r="I16" s="126"/>
    </row>
    <row r="17" spans="1:9" ht="30.75" customHeight="1" thickBot="1">
      <c r="A17" s="147" t="s">
        <v>127</v>
      </c>
      <c r="B17" s="148">
        <f t="shared" si="0"/>
        <v>0</v>
      </c>
      <c r="C17" s="149">
        <f>ROUNDDOWN(C16*0.08,0)</f>
        <v>0</v>
      </c>
      <c r="D17" s="150">
        <f t="shared" ref="D17:F17" si="2">ROUNDDOWN(D16*0.08,0)</f>
        <v>0</v>
      </c>
      <c r="E17" s="150">
        <f t="shared" si="2"/>
        <v>0</v>
      </c>
      <c r="F17" s="151">
        <f t="shared" si="2"/>
        <v>0</v>
      </c>
      <c r="I17" s="126"/>
    </row>
    <row r="18" spans="1:9" ht="30.75" customHeight="1" thickTop="1">
      <c r="A18" s="260" t="s">
        <v>128</v>
      </c>
      <c r="B18" s="152" t="s">
        <v>80</v>
      </c>
      <c r="C18" s="153"/>
      <c r="D18" s="154"/>
      <c r="E18" s="154"/>
      <c r="F18" s="155"/>
      <c r="I18" s="126"/>
    </row>
    <row r="19" spans="1:9" ht="30.75" customHeight="1" thickBot="1">
      <c r="A19" s="261"/>
      <c r="B19" s="156">
        <f>SUM(C19:F19)</f>
        <v>0</v>
      </c>
      <c r="C19" s="157">
        <f>SUM(C16:C17)</f>
        <v>0</v>
      </c>
      <c r="D19" s="158">
        <f>SUM(D16:D17)</f>
        <v>0</v>
      </c>
      <c r="E19" s="158">
        <f>SUM(E16:E17)</f>
        <v>0</v>
      </c>
      <c r="F19" s="159">
        <f>SUM(F16:F17)</f>
        <v>0</v>
      </c>
      <c r="I19" s="126"/>
    </row>
    <row r="20" spans="1:9" ht="9.9" customHeight="1">
      <c r="A20" s="153"/>
      <c r="B20" s="153"/>
      <c r="C20" s="153"/>
      <c r="D20" s="153"/>
      <c r="E20" s="153"/>
      <c r="F20" s="153"/>
      <c r="I20" s="126"/>
    </row>
    <row r="21" spans="1:9" ht="30.75" customHeight="1">
      <c r="A21" s="262" t="s">
        <v>81</v>
      </c>
      <c r="B21" s="263"/>
      <c r="C21" s="263"/>
      <c r="D21" s="263"/>
      <c r="E21" s="263"/>
      <c r="F21" s="263"/>
      <c r="I21" s="126"/>
    </row>
    <row r="22" spans="1:9" ht="30.75" customHeight="1">
      <c r="A22" s="263"/>
      <c r="B22" s="263"/>
      <c r="C22" s="263"/>
      <c r="D22" s="263"/>
      <c r="E22" s="263"/>
      <c r="F22" s="263"/>
      <c r="I22" s="126"/>
    </row>
    <row r="23" spans="1:9" ht="30.75" customHeight="1">
      <c r="A23" s="263"/>
      <c r="B23" s="263"/>
      <c r="C23" s="263"/>
      <c r="D23" s="263"/>
      <c r="E23" s="263"/>
      <c r="F23" s="263"/>
      <c r="I23" s="126"/>
    </row>
    <row r="24" spans="1:9" ht="15.75" customHeight="1"/>
  </sheetData>
  <mergeCells count="9">
    <mergeCell ref="A18:A19"/>
    <mergeCell ref="A21:F23"/>
    <mergeCell ref="D9:F9"/>
    <mergeCell ref="A3:F3"/>
    <mergeCell ref="B5:F5"/>
    <mergeCell ref="B6:F6"/>
    <mergeCell ref="A9:A10"/>
    <mergeCell ref="B9:B10"/>
    <mergeCell ref="C9:C10"/>
  </mergeCells>
  <phoneticPr fontId="3"/>
  <pageMargins left="0.98425196850393704" right="0.78740157480314965" top="0.98425196850393704" bottom="0.78740157480314965" header="0.31496062992125984" footer="0.31496062992125984"/>
  <pageSetup paperSize="9" scale="85" orientation="portrait" r:id="rId1"/>
  <headerFooter>
    <oddHeader>&amp;L&amp;KFF0000
&amp;"-,太字"（作成記入例）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abSelected="1" view="pageBreakPreview" topLeftCell="A22" zoomScaleNormal="100" zoomScaleSheetLayoutView="100" workbookViewId="0">
      <selection activeCell="B29" sqref="B29"/>
    </sheetView>
  </sheetViews>
  <sheetFormatPr defaultColWidth="9" defaultRowHeight="13.2"/>
  <cols>
    <col min="1" max="1" width="33.6640625" style="126" customWidth="1"/>
    <col min="2" max="2" width="17.77734375" style="126" customWidth="1"/>
    <col min="3" max="5" width="15.109375" style="126" customWidth="1"/>
    <col min="6" max="6" width="13.6640625" style="126" customWidth="1"/>
    <col min="7" max="7" width="16.6640625" style="126" customWidth="1"/>
    <col min="8" max="8" width="12.88671875" style="128" customWidth="1"/>
    <col min="9" max="9" width="19.109375" style="126" hidden="1" customWidth="1"/>
    <col min="10" max="11" width="12" style="126" customWidth="1"/>
    <col min="12" max="16384" width="9" style="126"/>
  </cols>
  <sheetData>
    <row r="1" spans="1:8" ht="25.5" customHeight="1">
      <c r="A1" s="125" t="s">
        <v>102</v>
      </c>
      <c r="H1" s="127"/>
    </row>
    <row r="2" spans="1:8" ht="9.9" customHeight="1">
      <c r="H2" s="127"/>
    </row>
    <row r="3" spans="1:8" ht="25.5" customHeight="1">
      <c r="A3" s="232" t="s">
        <v>103</v>
      </c>
      <c r="B3" s="232"/>
      <c r="C3" s="232"/>
      <c r="D3" s="232"/>
      <c r="E3" s="232"/>
      <c r="H3" s="127"/>
    </row>
    <row r="4" spans="1:8" ht="9.9" customHeight="1">
      <c r="H4" s="127"/>
    </row>
    <row r="5" spans="1:8" ht="35.1" customHeight="1">
      <c r="A5" s="129" t="s">
        <v>73</v>
      </c>
      <c r="B5" s="267"/>
      <c r="C5" s="267"/>
      <c r="D5" s="267"/>
      <c r="E5" s="267"/>
      <c r="H5" s="127"/>
    </row>
    <row r="6" spans="1:8" ht="35.1" customHeight="1">
      <c r="A6" s="129" t="s">
        <v>107</v>
      </c>
      <c r="B6" s="228"/>
      <c r="C6" s="322"/>
      <c r="D6" s="322"/>
      <c r="E6" s="323"/>
      <c r="H6" s="127"/>
    </row>
    <row r="7" spans="1:8" ht="21.75" customHeight="1">
      <c r="A7" s="188" t="s">
        <v>111</v>
      </c>
      <c r="B7" s="125"/>
      <c r="C7" s="125"/>
      <c r="D7" s="125"/>
      <c r="E7" s="125"/>
      <c r="H7" s="127"/>
    </row>
    <row r="8" spans="1:8" ht="25.5" customHeight="1" thickBot="1">
      <c r="E8" s="160" t="s">
        <v>108</v>
      </c>
      <c r="H8" s="127"/>
    </row>
    <row r="9" spans="1:8" ht="21.75" customHeight="1" thickBot="1">
      <c r="A9" s="173" t="s">
        <v>106</v>
      </c>
      <c r="B9" s="174" t="s">
        <v>100</v>
      </c>
      <c r="C9" s="324" t="s">
        <v>101</v>
      </c>
      <c r="D9" s="325"/>
      <c r="E9" s="326"/>
      <c r="H9" s="126"/>
    </row>
    <row r="10" spans="1:8" ht="21.75" customHeight="1">
      <c r="A10" s="172" t="s">
        <v>129</v>
      </c>
      <c r="B10" s="179">
        <f>SUM(B11:B16)</f>
        <v>0</v>
      </c>
      <c r="C10" s="327"/>
      <c r="D10" s="328"/>
      <c r="E10" s="329"/>
      <c r="H10" s="126"/>
    </row>
    <row r="11" spans="1:8" ht="21.75" customHeight="1">
      <c r="A11" s="189" t="s">
        <v>114</v>
      </c>
      <c r="B11" s="175"/>
      <c r="C11" s="301"/>
      <c r="D11" s="302"/>
      <c r="E11" s="303"/>
      <c r="H11" s="126"/>
    </row>
    <row r="12" spans="1:8" ht="21.75" customHeight="1">
      <c r="A12" s="227"/>
      <c r="B12" s="206"/>
      <c r="C12" s="292"/>
      <c r="D12" s="293"/>
      <c r="E12" s="294"/>
      <c r="H12" s="126"/>
    </row>
    <row r="13" spans="1:8" ht="21.75" customHeight="1">
      <c r="A13" s="190" t="s">
        <v>113</v>
      </c>
      <c r="B13" s="176"/>
      <c r="C13" s="310"/>
      <c r="D13" s="311"/>
      <c r="E13" s="312"/>
      <c r="H13" s="126"/>
    </row>
    <row r="14" spans="1:8" ht="21.75" customHeight="1">
      <c r="A14" s="222"/>
      <c r="B14" s="223"/>
      <c r="C14" s="224"/>
      <c r="D14" s="225"/>
      <c r="E14" s="226"/>
      <c r="H14" s="126"/>
    </row>
    <row r="15" spans="1:8" ht="21.75" customHeight="1">
      <c r="A15" s="193" t="s">
        <v>117</v>
      </c>
      <c r="B15" s="194"/>
      <c r="C15" s="195"/>
      <c r="D15" s="196"/>
      <c r="E15" s="197"/>
      <c r="H15" s="126"/>
    </row>
    <row r="16" spans="1:8" ht="21.75" customHeight="1">
      <c r="A16" s="220"/>
      <c r="B16" s="221"/>
      <c r="C16" s="313"/>
      <c r="D16" s="314"/>
      <c r="E16" s="315"/>
      <c r="H16" s="126"/>
    </row>
    <row r="17" spans="1:8" ht="21.75" customHeight="1">
      <c r="A17" s="168" t="s">
        <v>130</v>
      </c>
      <c r="B17" s="177">
        <f>SUM(B18:B23)</f>
        <v>0</v>
      </c>
      <c r="C17" s="316"/>
      <c r="D17" s="317"/>
      <c r="E17" s="318"/>
      <c r="H17" s="126"/>
    </row>
    <row r="18" spans="1:8" ht="21.75" customHeight="1">
      <c r="A18" s="191" t="s">
        <v>115</v>
      </c>
      <c r="B18" s="175"/>
      <c r="C18" s="319"/>
      <c r="D18" s="320"/>
      <c r="E18" s="321"/>
      <c r="H18" s="126"/>
    </row>
    <row r="19" spans="1:8" ht="21.75" customHeight="1">
      <c r="A19" s="205"/>
      <c r="B19" s="206"/>
      <c r="C19" s="292"/>
      <c r="D19" s="293"/>
      <c r="E19" s="294"/>
      <c r="H19" s="126"/>
    </row>
    <row r="20" spans="1:8" ht="21.75" customHeight="1">
      <c r="A20" s="205"/>
      <c r="B20" s="206"/>
      <c r="C20" s="217"/>
      <c r="D20" s="218"/>
      <c r="E20" s="219"/>
      <c r="H20" s="126"/>
    </row>
    <row r="21" spans="1:8" ht="21.75" customHeight="1">
      <c r="A21" s="192" t="s">
        <v>116</v>
      </c>
      <c r="B21" s="178"/>
      <c r="C21" s="295"/>
      <c r="D21" s="296"/>
      <c r="E21" s="297"/>
      <c r="H21" s="126"/>
    </row>
    <row r="22" spans="1:8" ht="21.75" customHeight="1">
      <c r="A22" s="205"/>
      <c r="B22" s="206"/>
      <c r="C22" s="292"/>
      <c r="D22" s="293"/>
      <c r="E22" s="294"/>
      <c r="H22" s="126"/>
    </row>
    <row r="23" spans="1:8" ht="21.75" customHeight="1">
      <c r="A23" s="216"/>
      <c r="B23" s="212"/>
      <c r="C23" s="213"/>
      <c r="D23" s="214"/>
      <c r="E23" s="215"/>
      <c r="H23" s="126"/>
    </row>
    <row r="24" spans="1:8" ht="21.75" customHeight="1">
      <c r="A24" s="168" t="s">
        <v>131</v>
      </c>
      <c r="B24" s="177">
        <f>SUM(B25:B31)</f>
        <v>0</v>
      </c>
      <c r="C24" s="298"/>
      <c r="D24" s="299"/>
      <c r="E24" s="300"/>
      <c r="H24" s="126"/>
    </row>
    <row r="25" spans="1:8" ht="21.75" customHeight="1">
      <c r="A25" s="191" t="s">
        <v>118</v>
      </c>
      <c r="B25" s="180"/>
      <c r="C25" s="301"/>
      <c r="D25" s="302"/>
      <c r="E25" s="303"/>
      <c r="H25" s="126"/>
    </row>
    <row r="26" spans="1:8" ht="21.75" customHeight="1">
      <c r="A26" s="205"/>
      <c r="B26" s="206"/>
      <c r="C26" s="304"/>
      <c r="D26" s="305"/>
      <c r="E26" s="306"/>
    </row>
    <row r="27" spans="1:8" ht="21.75" customHeight="1">
      <c r="A27" s="207"/>
      <c r="B27" s="206"/>
      <c r="C27" s="307"/>
      <c r="D27" s="308"/>
      <c r="E27" s="309"/>
    </row>
    <row r="28" spans="1:8" ht="21.75" customHeight="1">
      <c r="A28" s="207"/>
      <c r="B28" s="206"/>
      <c r="C28" s="208"/>
      <c r="D28" s="209"/>
      <c r="E28" s="210"/>
    </row>
    <row r="29" spans="1:8" ht="21.75" customHeight="1">
      <c r="A29" s="198" t="s">
        <v>119</v>
      </c>
      <c r="B29" s="176"/>
      <c r="C29" s="310"/>
      <c r="D29" s="311"/>
      <c r="E29" s="312"/>
    </row>
    <row r="30" spans="1:8" ht="21.75" customHeight="1">
      <c r="A30" s="207"/>
      <c r="B30" s="206"/>
      <c r="C30" s="292"/>
      <c r="D30" s="293"/>
      <c r="E30" s="294"/>
    </row>
    <row r="31" spans="1:8" ht="21.75" customHeight="1">
      <c r="A31" s="211"/>
      <c r="B31" s="212"/>
      <c r="C31" s="213"/>
      <c r="D31" s="214"/>
      <c r="E31" s="215"/>
    </row>
    <row r="32" spans="1:8" ht="21.75" customHeight="1">
      <c r="A32" s="169" t="s">
        <v>124</v>
      </c>
      <c r="B32" s="181">
        <f>B10+B17+B24</f>
        <v>0</v>
      </c>
      <c r="C32" s="283"/>
      <c r="D32" s="284"/>
      <c r="E32" s="285"/>
    </row>
    <row r="33" spans="1:5" ht="21.75" customHeight="1">
      <c r="A33" s="170" t="s">
        <v>132</v>
      </c>
      <c r="B33" s="204"/>
      <c r="C33" s="286" t="s">
        <v>112</v>
      </c>
      <c r="D33" s="287"/>
      <c r="E33" s="288"/>
    </row>
    <row r="34" spans="1:5" ht="21.75" customHeight="1">
      <c r="A34" s="187" t="s">
        <v>110</v>
      </c>
      <c r="B34" s="182">
        <f>B32+B33</f>
        <v>0</v>
      </c>
      <c r="C34" s="184"/>
      <c r="D34" s="185"/>
      <c r="E34" s="186"/>
    </row>
    <row r="35" spans="1:5" ht="21.75" customHeight="1" thickBot="1">
      <c r="A35" s="171" t="s">
        <v>133</v>
      </c>
      <c r="B35" s="182">
        <f>ROUNDDOWN(B34*0.08,0)</f>
        <v>0</v>
      </c>
      <c r="C35" s="289"/>
      <c r="D35" s="290"/>
      <c r="E35" s="291"/>
    </row>
    <row r="36" spans="1:5" ht="21.75" customHeight="1" thickBot="1">
      <c r="A36" s="167" t="s">
        <v>105</v>
      </c>
      <c r="B36" s="183">
        <f>SUM(B34:B35)</f>
        <v>0</v>
      </c>
      <c r="C36" s="277"/>
      <c r="D36" s="278"/>
      <c r="E36" s="279"/>
    </row>
    <row r="37" spans="1:5" ht="9.9" customHeight="1"/>
    <row r="38" spans="1:5" ht="21.75" customHeight="1">
      <c r="A38" s="280" t="s">
        <v>138</v>
      </c>
      <c r="B38" s="281"/>
      <c r="C38" s="281"/>
      <c r="D38" s="281"/>
      <c r="E38" s="281"/>
    </row>
    <row r="39" spans="1:5" ht="21.75" customHeight="1">
      <c r="A39" s="281"/>
      <c r="B39" s="281"/>
      <c r="C39" s="281"/>
      <c r="D39" s="281"/>
      <c r="E39" s="281"/>
    </row>
    <row r="40" spans="1:5" ht="21.75" customHeight="1">
      <c r="A40" s="281"/>
      <c r="B40" s="281"/>
      <c r="C40" s="281"/>
      <c r="D40" s="281"/>
      <c r="E40" s="281"/>
    </row>
    <row r="41" spans="1:5" ht="21.75" customHeight="1">
      <c r="A41" s="282"/>
      <c r="B41" s="282"/>
      <c r="C41" s="282"/>
      <c r="D41" s="282"/>
      <c r="E41" s="282"/>
    </row>
    <row r="42" spans="1:5" ht="21.75" customHeight="1"/>
    <row r="43" spans="1:5" ht="21.75" customHeight="1"/>
    <row r="44" spans="1:5" ht="21.75" customHeight="1"/>
    <row r="45" spans="1:5" ht="21.75" customHeight="1"/>
    <row r="46" spans="1:5" ht="21.75" customHeight="1"/>
    <row r="47" spans="1:5" ht="21.75" customHeight="1"/>
    <row r="48" spans="1:5" ht="21.75" customHeight="1"/>
    <row r="49" ht="21.75" customHeight="1"/>
    <row r="50" ht="21.75" customHeight="1"/>
    <row r="51" ht="21.75" customHeight="1"/>
  </sheetData>
  <mergeCells count="25">
    <mergeCell ref="C16:E16"/>
    <mergeCell ref="C17:E17"/>
    <mergeCell ref="C18:E18"/>
    <mergeCell ref="A3:E3"/>
    <mergeCell ref="B5:E5"/>
    <mergeCell ref="C6:E6"/>
    <mergeCell ref="C9:E9"/>
    <mergeCell ref="C10:E10"/>
    <mergeCell ref="C11:E11"/>
    <mergeCell ref="C12:E12"/>
    <mergeCell ref="C13:E13"/>
    <mergeCell ref="C30:E30"/>
    <mergeCell ref="C19:E19"/>
    <mergeCell ref="C21:E21"/>
    <mergeCell ref="C22:E22"/>
    <mergeCell ref="C24:E24"/>
    <mergeCell ref="C25:E25"/>
    <mergeCell ref="C26:E26"/>
    <mergeCell ref="C27:E27"/>
    <mergeCell ref="C29:E29"/>
    <mergeCell ref="C36:E36"/>
    <mergeCell ref="A38:E41"/>
    <mergeCell ref="C32:E32"/>
    <mergeCell ref="C33:E33"/>
    <mergeCell ref="C35:E35"/>
  </mergeCells>
  <phoneticPr fontId="3"/>
  <dataValidations count="4">
    <dataValidation type="list" allowBlank="1" showInputMessage="1" showErrorMessage="1" sqref="B6">
      <formula1>"（中核企業）,（協力企業）,（研究実施機関）"</formula1>
    </dataValidation>
    <dataValidation type="list" allowBlank="1" showInputMessage="1" showErrorMessage="1" sqref="A11 A13:A15">
      <formula1>"①技術開発用機械装置借用費,②保守費,③改造修理費"</formula1>
    </dataValidation>
    <dataValidation type="list" allowBlank="1" showInputMessage="1" showErrorMessage="1" sqref="A18 A21">
      <formula1>"①研究員費,②管理員費,③補助員雇上費"</formula1>
    </dataValidation>
    <dataValidation type="list" allowBlank="1" showInputMessage="1" showErrorMessage="1" sqref="A25 A29">
      <formula1>"①原材料等,②旅費・交通費,③水道光熱費,④委員会経費,⑤その他特別費"</formula1>
    </dataValidation>
  </dataValidations>
  <pageMargins left="0.98425196850393704" right="0.78740157480314965" top="0.98425196850393704" bottom="0.78740157480314965" header="0.31496062992125984" footer="0.31496062992125984"/>
  <pageSetup paperSize="9" scale="83" orientation="portrait" r:id="rId1"/>
  <headerFooter>
    <oddHeader>&amp;L&amp;KFF0000
&amp;"-,太字"（作成記入例）</oddHeader>
  </headerFooter>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Normal="100" zoomScaleSheetLayoutView="100" workbookViewId="0">
      <selection activeCell="A21" sqref="A21"/>
    </sheetView>
  </sheetViews>
  <sheetFormatPr defaultColWidth="9" defaultRowHeight="13.2"/>
  <cols>
    <col min="1" max="1" width="21.33203125" style="2" customWidth="1"/>
    <col min="2" max="7" width="14" style="2" customWidth="1"/>
    <col min="8"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0">
      <c r="A1" s="1" t="s">
        <v>47</v>
      </c>
      <c r="B1" s="1"/>
      <c r="C1" s="1"/>
    </row>
    <row r="2" spans="1:10" ht="60.75" customHeight="1">
      <c r="G2" s="53" t="s">
        <v>48</v>
      </c>
    </row>
    <row r="3" spans="1:10" ht="18.75" customHeight="1">
      <c r="A3" s="330" t="s">
        <v>2</v>
      </c>
      <c r="B3" s="330"/>
      <c r="C3" s="330"/>
      <c r="D3" s="330"/>
      <c r="E3" s="330"/>
      <c r="F3" s="330"/>
      <c r="G3" s="330"/>
      <c r="H3" s="330"/>
      <c r="J3" s="2"/>
    </row>
    <row r="4" spans="1:10" ht="21.75" customHeight="1">
      <c r="A4" s="330" t="s">
        <v>3</v>
      </c>
      <c r="B4" s="330"/>
      <c r="C4" s="330"/>
      <c r="D4" s="330"/>
      <c r="E4" s="330"/>
      <c r="F4" s="330"/>
      <c r="G4" s="330"/>
      <c r="H4" s="330"/>
      <c r="J4" s="2"/>
    </row>
    <row r="5" spans="1:10" ht="27" customHeight="1"/>
    <row r="6" spans="1:10" ht="23.25" customHeight="1">
      <c r="A6" s="121" t="s">
        <v>64</v>
      </c>
      <c r="B6" s="7"/>
      <c r="C6" s="7"/>
    </row>
    <row r="7" spans="1:10" ht="23.25" customHeight="1">
      <c r="A7" s="121" t="s">
        <v>65</v>
      </c>
      <c r="B7" s="7"/>
      <c r="C7" s="7"/>
    </row>
    <row r="8" spans="1:10" ht="39.75" customHeight="1">
      <c r="A8" s="7"/>
      <c r="B8" s="7"/>
      <c r="C8" s="7"/>
      <c r="J8" s="2"/>
    </row>
    <row r="9" spans="1:10" ht="18.75" customHeight="1">
      <c r="A9" s="12"/>
      <c r="B9" s="12"/>
      <c r="C9" s="12"/>
      <c r="J9" s="2"/>
    </row>
    <row r="10" spans="1:10" ht="21.75" customHeight="1">
      <c r="A10" s="12"/>
    </row>
    <row r="11" spans="1:10" ht="21.75" customHeight="1">
      <c r="A11" s="12"/>
    </row>
    <row r="12" spans="1:10" ht="25.5" customHeight="1">
      <c r="A12" s="117" t="s">
        <v>66</v>
      </c>
      <c r="J12" s="20"/>
    </row>
    <row r="13" spans="1:10" ht="15.75" customHeight="1" thickBot="1">
      <c r="A13" s="124" t="s">
        <v>69</v>
      </c>
      <c r="G13" s="8" t="s">
        <v>5</v>
      </c>
      <c r="J13" s="20"/>
    </row>
    <row r="14" spans="1:10" ht="21.75" customHeight="1">
      <c r="A14" s="331"/>
      <c r="B14" s="106" t="s">
        <v>54</v>
      </c>
      <c r="C14" s="107" t="s">
        <v>52</v>
      </c>
      <c r="D14" s="333" t="s">
        <v>53</v>
      </c>
      <c r="E14" s="334"/>
      <c r="F14" s="100">
        <f>SUM(D21:G21)</f>
        <v>1982384</v>
      </c>
      <c r="G14" s="99" t="s">
        <v>58</v>
      </c>
      <c r="J14" s="2"/>
    </row>
    <row r="15" spans="1:10" ht="27.75" customHeight="1">
      <c r="A15" s="332"/>
      <c r="B15" s="93" t="s">
        <v>51</v>
      </c>
      <c r="C15" s="123" t="s">
        <v>30</v>
      </c>
      <c r="D15" s="95" t="s">
        <v>31</v>
      </c>
      <c r="E15" s="86" t="s">
        <v>33</v>
      </c>
      <c r="F15" s="86" t="s">
        <v>32</v>
      </c>
      <c r="G15" s="94" t="s">
        <v>34</v>
      </c>
      <c r="J15" s="2"/>
    </row>
    <row r="16" spans="1:10" ht="30.75" customHeight="1">
      <c r="A16" s="87" t="s">
        <v>14</v>
      </c>
      <c r="B16" s="16">
        <f>C16</f>
        <v>0</v>
      </c>
      <c r="C16" s="37">
        <v>0</v>
      </c>
      <c r="D16" s="96"/>
      <c r="E16" s="29"/>
      <c r="F16" s="29"/>
      <c r="G16" s="80"/>
      <c r="J16" s="2"/>
    </row>
    <row r="17" spans="1:11" ht="30.75" customHeight="1">
      <c r="A17" s="87" t="s">
        <v>15</v>
      </c>
      <c r="B17" s="16">
        <f>SUM(C17:G17)</f>
        <v>1204569</v>
      </c>
      <c r="C17" s="37">
        <v>223129</v>
      </c>
      <c r="D17" s="97">
        <v>829440</v>
      </c>
      <c r="E17" s="17">
        <v>152000</v>
      </c>
      <c r="F17" s="17">
        <v>0</v>
      </c>
      <c r="G17" s="81">
        <v>0</v>
      </c>
      <c r="J17" s="2"/>
    </row>
    <row r="18" spans="1:11" ht="30.75" customHeight="1">
      <c r="A18" s="87" t="s">
        <v>16</v>
      </c>
      <c r="B18" s="16">
        <f>SUM(C18:G18)</f>
        <v>776923</v>
      </c>
      <c r="C18" s="37">
        <v>8923</v>
      </c>
      <c r="D18" s="97">
        <v>0</v>
      </c>
      <c r="E18" s="17">
        <v>268000</v>
      </c>
      <c r="F18" s="17">
        <v>500000</v>
      </c>
      <c r="G18" s="81">
        <v>0</v>
      </c>
      <c r="J18" s="2"/>
    </row>
    <row r="19" spans="1:11" ht="30.75" customHeight="1">
      <c r="A19" s="87" t="s">
        <v>18</v>
      </c>
      <c r="B19" s="16">
        <f>SUM(C19:G19)</f>
        <v>256148</v>
      </c>
      <c r="C19" s="37">
        <v>23204</v>
      </c>
      <c r="D19" s="97">
        <v>82944</v>
      </c>
      <c r="E19" s="17">
        <v>0</v>
      </c>
      <c r="F19" s="17">
        <v>150000</v>
      </c>
      <c r="G19" s="81">
        <v>0</v>
      </c>
      <c r="J19" s="2"/>
    </row>
    <row r="20" spans="1:11" ht="30.75" hidden="1" customHeight="1">
      <c r="A20" s="88" t="s">
        <v>19</v>
      </c>
      <c r="B20" s="16" t="e">
        <f t="shared" ref="B20" si="0">SUM(C20:G20)</f>
        <v>#REF!</v>
      </c>
      <c r="C20" s="37" t="e">
        <f>#REF!+C19</f>
        <v>#REF!</v>
      </c>
      <c r="D20" s="97" t="e">
        <f>#REF!+D19</f>
        <v>#REF!</v>
      </c>
      <c r="E20" s="17" t="e">
        <f>#REF!+E19</f>
        <v>#REF!</v>
      </c>
      <c r="F20" s="17" t="e">
        <f>#REF!+F19</f>
        <v>#REF!</v>
      </c>
      <c r="G20" s="81" t="e">
        <f>#REF!+G19</f>
        <v>#REF!</v>
      </c>
      <c r="J20" s="2"/>
    </row>
    <row r="21" spans="1:11" ht="30.75" customHeight="1">
      <c r="A21" s="104" t="s">
        <v>56</v>
      </c>
      <c r="B21" s="101">
        <f>SUM(B16:B19)</f>
        <v>2237640</v>
      </c>
      <c r="C21" s="108">
        <f>SUM(C16:C19)</f>
        <v>255256</v>
      </c>
      <c r="D21" s="102">
        <f>SUM(D17:D19)</f>
        <v>912384</v>
      </c>
      <c r="E21" s="103">
        <f>SUM(E17:E19)</f>
        <v>420000</v>
      </c>
      <c r="F21" s="103">
        <f>SUM(F17:F19)</f>
        <v>650000</v>
      </c>
      <c r="G21" s="105">
        <f>SUM(G17:G19)</f>
        <v>0</v>
      </c>
      <c r="J21" s="2"/>
    </row>
    <row r="22" spans="1:11" ht="30.75" customHeight="1" thickBot="1">
      <c r="A22" s="89" t="s">
        <v>25</v>
      </c>
      <c r="B22" s="120">
        <f>SUM(C22:G22)</f>
        <v>111881</v>
      </c>
      <c r="C22" s="109">
        <v>12762</v>
      </c>
      <c r="D22" s="98">
        <v>45619</v>
      </c>
      <c r="E22" s="83">
        <v>21000</v>
      </c>
      <c r="F22" s="83">
        <v>32500</v>
      </c>
      <c r="G22" s="84">
        <v>0</v>
      </c>
      <c r="J22" s="2"/>
    </row>
    <row r="23" spans="1:11" ht="30.75" customHeight="1" thickTop="1" thickBot="1">
      <c r="A23" s="90" t="s">
        <v>57</v>
      </c>
      <c r="B23" s="85">
        <f>SUM(B21:B22)</f>
        <v>2349521</v>
      </c>
      <c r="C23" s="110">
        <f t="shared" ref="C23:G23" si="1">SUM(C21:C22)</f>
        <v>268018</v>
      </c>
      <c r="D23" s="82">
        <f t="shared" si="1"/>
        <v>958003</v>
      </c>
      <c r="E23" s="111">
        <f t="shared" si="1"/>
        <v>441000</v>
      </c>
      <c r="F23" s="111">
        <f t="shared" si="1"/>
        <v>682500</v>
      </c>
      <c r="G23" s="112">
        <f t="shared" si="1"/>
        <v>0</v>
      </c>
      <c r="J23" s="2"/>
    </row>
    <row r="24" spans="1:11" ht="30.75" customHeight="1">
      <c r="A24" s="116"/>
      <c r="B24" s="12"/>
      <c r="C24" s="12"/>
      <c r="D24" s="12"/>
      <c r="E24" s="12"/>
      <c r="F24" s="12"/>
      <c r="G24" s="12"/>
      <c r="J24" s="2"/>
    </row>
    <row r="25" spans="1:11" ht="21" customHeight="1">
      <c r="A25" s="117" t="s">
        <v>67</v>
      </c>
      <c r="B25" s="7"/>
      <c r="C25" s="7"/>
      <c r="J25" s="2"/>
      <c r="K25" s="2" t="s">
        <v>6</v>
      </c>
    </row>
    <row r="26" spans="1:11" ht="21" customHeight="1">
      <c r="A26" s="118" t="s">
        <v>70</v>
      </c>
      <c r="B26" s="7"/>
      <c r="C26" s="7"/>
      <c r="G26" s="8" t="s">
        <v>5</v>
      </c>
      <c r="H26" s="8"/>
      <c r="J26" s="2"/>
    </row>
    <row r="27" spans="1:11" s="12" customFormat="1" ht="32.25" customHeight="1">
      <c r="A27" s="113" t="s">
        <v>7</v>
      </c>
      <c r="B27" s="114" t="s">
        <v>27</v>
      </c>
      <c r="C27" s="114" t="s">
        <v>50</v>
      </c>
      <c r="D27" s="114" t="s">
        <v>63</v>
      </c>
      <c r="E27" s="113" t="s">
        <v>62</v>
      </c>
      <c r="F27" s="114" t="s">
        <v>9</v>
      </c>
      <c r="G27" s="114" t="s">
        <v>10</v>
      </c>
      <c r="I27" s="122"/>
      <c r="K27" s="13" t="s">
        <v>13</v>
      </c>
    </row>
    <row r="28" spans="1:11" s="12" customFormat="1" ht="30.75" customHeight="1">
      <c r="A28" s="91" t="s">
        <v>14</v>
      </c>
      <c r="B28" s="17">
        <v>0</v>
      </c>
      <c r="C28" s="17">
        <f>C16</f>
        <v>0</v>
      </c>
      <c r="D28" s="17">
        <v>0</v>
      </c>
      <c r="E28" s="17">
        <f>C28-D28</f>
        <v>0</v>
      </c>
      <c r="F28" s="17">
        <v>0</v>
      </c>
      <c r="G28" s="17">
        <f>E28-F28</f>
        <v>0</v>
      </c>
      <c r="K28" s="17">
        <f>B28*60%</f>
        <v>0</v>
      </c>
    </row>
    <row r="29" spans="1:11" s="12" customFormat="1" ht="30.75" customHeight="1">
      <c r="A29" s="91" t="s">
        <v>15</v>
      </c>
      <c r="B29" s="17">
        <v>4944000</v>
      </c>
      <c r="C29" s="17">
        <f>C17</f>
        <v>223129</v>
      </c>
      <c r="D29" s="17">
        <v>0</v>
      </c>
      <c r="E29" s="17">
        <f>C29-D29</f>
        <v>223129</v>
      </c>
      <c r="F29" s="17">
        <v>0</v>
      </c>
      <c r="G29" s="17">
        <f t="shared" ref="G29:G35" si="2">E29-F29</f>
        <v>223129</v>
      </c>
      <c r="K29" s="17">
        <f>B29*60%</f>
        <v>2966400</v>
      </c>
    </row>
    <row r="30" spans="1:11" s="12" customFormat="1" ht="30.75" customHeight="1">
      <c r="A30" s="91" t="s">
        <v>16</v>
      </c>
      <c r="B30" s="17">
        <v>8001000</v>
      </c>
      <c r="C30" s="17">
        <f>C18</f>
        <v>8923</v>
      </c>
      <c r="D30" s="17">
        <v>0</v>
      </c>
      <c r="E30" s="17">
        <f t="shared" ref="E30:E34" si="3">C30-D30</f>
        <v>8923</v>
      </c>
      <c r="F30" s="17">
        <v>0</v>
      </c>
      <c r="G30" s="17">
        <f t="shared" si="2"/>
        <v>8923</v>
      </c>
      <c r="K30" s="17">
        <f>B30*60%</f>
        <v>4800600</v>
      </c>
    </row>
    <row r="31" spans="1:11" s="12" customFormat="1" ht="30.75" customHeight="1">
      <c r="A31" s="91" t="s">
        <v>18</v>
      </c>
      <c r="B31" s="17">
        <v>1341000</v>
      </c>
      <c r="C31" s="17">
        <f>C19</f>
        <v>23204</v>
      </c>
      <c r="D31" s="17">
        <v>0</v>
      </c>
      <c r="E31" s="17">
        <f t="shared" si="3"/>
        <v>23204</v>
      </c>
      <c r="F31" s="17">
        <v>0</v>
      </c>
      <c r="G31" s="17">
        <f t="shared" si="2"/>
        <v>23204</v>
      </c>
      <c r="K31" s="17">
        <f>B31*60%</f>
        <v>804600</v>
      </c>
    </row>
    <row r="32" spans="1:11" s="12" customFormat="1" ht="30.75" customHeight="1">
      <c r="A32" s="91" t="s">
        <v>55</v>
      </c>
      <c r="B32" s="79"/>
      <c r="C32" s="17">
        <f>F14</f>
        <v>1982384</v>
      </c>
      <c r="D32" s="17">
        <v>0</v>
      </c>
      <c r="E32" s="17">
        <f t="shared" si="3"/>
        <v>1982384</v>
      </c>
      <c r="F32" s="17">
        <v>0</v>
      </c>
      <c r="G32" s="17">
        <f t="shared" si="2"/>
        <v>1982384</v>
      </c>
      <c r="K32" s="17"/>
    </row>
    <row r="33" spans="1:11" s="12" customFormat="1" ht="30.75" customHeight="1">
      <c r="A33" s="115" t="s">
        <v>61</v>
      </c>
      <c r="B33" s="17">
        <f>SUM(B31:B31)</f>
        <v>1341000</v>
      </c>
      <c r="C33" s="103">
        <f>SUM(C28:C32)</f>
        <v>2237640</v>
      </c>
      <c r="D33" s="103">
        <f>SUM(D28:D32)</f>
        <v>0</v>
      </c>
      <c r="E33" s="17">
        <f t="shared" si="3"/>
        <v>2237640</v>
      </c>
      <c r="F33" s="17">
        <v>0</v>
      </c>
      <c r="G33" s="17">
        <f t="shared" si="2"/>
        <v>2237640</v>
      </c>
      <c r="K33" s="17">
        <f>SUM(K30:K31)</f>
        <v>5605200</v>
      </c>
    </row>
    <row r="34" spans="1:11" s="12" customFormat="1" ht="31.5" customHeight="1">
      <c r="A34" s="92" t="s">
        <v>60</v>
      </c>
      <c r="B34" s="16">
        <v>714000</v>
      </c>
      <c r="C34" s="119">
        <f>ROUNDDOWN(C33*0.05,0)</f>
        <v>111882</v>
      </c>
      <c r="D34" s="17">
        <f>C34-B22</f>
        <v>1</v>
      </c>
      <c r="E34" s="17">
        <f t="shared" si="3"/>
        <v>111881</v>
      </c>
      <c r="F34" s="17">
        <v>0</v>
      </c>
      <c r="G34" s="17">
        <f t="shared" si="2"/>
        <v>111881</v>
      </c>
      <c r="K34" s="17">
        <f>B34*60%</f>
        <v>428400</v>
      </c>
    </row>
    <row r="35" spans="1:11" s="12" customFormat="1" ht="30.75" customHeight="1">
      <c r="A35" s="115" t="s">
        <v>59</v>
      </c>
      <c r="B35" s="17">
        <f>SUM(B33:B34)</f>
        <v>2055000</v>
      </c>
      <c r="C35" s="17">
        <f>C33+C34</f>
        <v>2349522</v>
      </c>
      <c r="D35" s="17">
        <f>D33+D34</f>
        <v>1</v>
      </c>
      <c r="E35" s="17">
        <f>E33+E34</f>
        <v>2349521</v>
      </c>
      <c r="F35" s="17">
        <v>0</v>
      </c>
      <c r="G35" s="17">
        <f t="shared" si="2"/>
        <v>2349521</v>
      </c>
      <c r="K35" s="17">
        <f>B35*60%</f>
        <v>1233000</v>
      </c>
    </row>
    <row r="36" spans="1:11" s="12" customFormat="1" ht="24.75" customHeight="1">
      <c r="A36" s="12" t="s">
        <v>49</v>
      </c>
      <c r="G36" s="41"/>
      <c r="H36" s="42"/>
    </row>
    <row r="37" spans="1:11" ht="18.75" customHeight="1">
      <c r="A37" s="12" t="s">
        <v>68</v>
      </c>
      <c r="B37" s="12"/>
      <c r="C37" s="12"/>
      <c r="I37" s="2">
        <f>C35-B23</f>
        <v>1</v>
      </c>
      <c r="J37" s="2"/>
    </row>
    <row r="38" spans="1:11" ht="18.75" customHeight="1">
      <c r="A38" s="12" t="s">
        <v>71</v>
      </c>
      <c r="B38" s="12"/>
      <c r="C38" s="12"/>
      <c r="I38" s="3"/>
      <c r="J38" s="2"/>
    </row>
    <row r="39" spans="1:11" ht="60.75" customHeight="1"/>
  </sheetData>
  <mergeCells count="4">
    <mergeCell ref="A3:H3"/>
    <mergeCell ref="A4:H4"/>
    <mergeCell ref="A14:A15"/>
    <mergeCell ref="D14:E14"/>
  </mergeCells>
  <phoneticPr fontId="3"/>
  <pageMargins left="0.96" right="0.23622047244094491" top="0.62992125984251968" bottom="0.27559055118110237" header="0.51181102362204722"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9" zoomScaleNormal="100" zoomScaleSheetLayoutView="100" workbookViewId="0">
      <selection activeCell="A21" sqref="A21"/>
    </sheetView>
  </sheetViews>
  <sheetFormatPr defaultColWidth="9" defaultRowHeight="13.2"/>
  <cols>
    <col min="1" max="1" width="21.33203125" style="2" customWidth="1"/>
    <col min="2" max="3" width="15.6640625" style="2" customWidth="1"/>
    <col min="4"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3">
      <c r="A1" s="1" t="s">
        <v>0</v>
      </c>
      <c r="B1" s="1"/>
      <c r="C1" s="1"/>
    </row>
    <row r="2" spans="1:13" ht="60.75" customHeight="1">
      <c r="H2" s="53" t="s">
        <v>1</v>
      </c>
    </row>
    <row r="3" spans="1:13" ht="18.75" customHeight="1">
      <c r="A3" s="330" t="s">
        <v>2</v>
      </c>
      <c r="B3" s="330"/>
      <c r="C3" s="330"/>
      <c r="D3" s="330"/>
      <c r="E3" s="330"/>
      <c r="F3" s="330"/>
      <c r="G3" s="330"/>
      <c r="H3" s="330"/>
      <c r="J3" s="2"/>
    </row>
    <row r="4" spans="1:13" ht="21.75" customHeight="1">
      <c r="A4" s="330" t="s">
        <v>3</v>
      </c>
      <c r="B4" s="330"/>
      <c r="C4" s="330"/>
      <c r="D4" s="330"/>
      <c r="E4" s="330"/>
      <c r="F4" s="330"/>
      <c r="G4" s="330"/>
      <c r="H4" s="330"/>
      <c r="J4" s="2"/>
    </row>
    <row r="5" spans="1:13" ht="27" customHeight="1"/>
    <row r="6" spans="1:13" ht="23.25" customHeight="1">
      <c r="A6" s="4" t="s">
        <v>28</v>
      </c>
      <c r="B6" s="4"/>
      <c r="C6" s="4"/>
      <c r="D6" s="5"/>
      <c r="E6" s="5"/>
    </row>
    <row r="7" spans="1:13" ht="23.25" customHeight="1">
      <c r="A7" s="6" t="s">
        <v>29</v>
      </c>
      <c r="B7" s="4"/>
      <c r="C7" s="4"/>
      <c r="D7" s="5"/>
      <c r="E7" s="5"/>
    </row>
    <row r="8" spans="1:13" ht="27.75" customHeight="1">
      <c r="A8" s="7"/>
      <c r="B8" s="7"/>
      <c r="C8" s="7"/>
      <c r="J8" s="2"/>
    </row>
    <row r="9" spans="1:13" ht="21" customHeight="1" thickBot="1">
      <c r="A9" s="7" t="s">
        <v>4</v>
      </c>
      <c r="B9" s="7"/>
      <c r="C9" s="7"/>
      <c r="H9" s="8" t="s">
        <v>5</v>
      </c>
      <c r="J9" s="2"/>
      <c r="K9" s="2" t="s">
        <v>6</v>
      </c>
    </row>
    <row r="10" spans="1:13" s="12" customFormat="1" ht="34.5" customHeight="1">
      <c r="A10" s="9" t="s">
        <v>7</v>
      </c>
      <c r="B10" s="10" t="s">
        <v>27</v>
      </c>
      <c r="C10" s="10"/>
      <c r="D10" s="10" t="s">
        <v>8</v>
      </c>
      <c r="E10" s="10" t="s">
        <v>9</v>
      </c>
      <c r="F10" s="25" t="s">
        <v>10</v>
      </c>
      <c r="G10" s="11" t="s">
        <v>11</v>
      </c>
      <c r="H10" s="11" t="s">
        <v>12</v>
      </c>
      <c r="I10" s="24"/>
      <c r="K10" s="13" t="s">
        <v>13</v>
      </c>
    </row>
    <row r="11" spans="1:13" s="12" customFormat="1" ht="30.75" customHeight="1">
      <c r="A11" s="14" t="s">
        <v>14</v>
      </c>
      <c r="B11" s="15">
        <v>0</v>
      </c>
      <c r="C11" s="15"/>
      <c r="D11" s="16">
        <f>D29</f>
        <v>0</v>
      </c>
      <c r="E11" s="15">
        <v>0</v>
      </c>
      <c r="F11" s="26">
        <v>0</v>
      </c>
      <c r="G11" s="30" t="e">
        <f>D11/B11*100</f>
        <v>#DIV/0!</v>
      </c>
      <c r="H11" s="31">
        <f>B11-D11</f>
        <v>0</v>
      </c>
      <c r="K11" s="17">
        <f>B11*60%</f>
        <v>0</v>
      </c>
    </row>
    <row r="12" spans="1:13" s="12" customFormat="1" ht="30.75" customHeight="1">
      <c r="A12" s="14" t="s">
        <v>15</v>
      </c>
      <c r="B12" s="15">
        <v>4944000</v>
      </c>
      <c r="C12" s="15"/>
      <c r="D12" s="16">
        <f>SUM(D30:G30)</f>
        <v>1204560</v>
      </c>
      <c r="E12" s="15">
        <v>0</v>
      </c>
      <c r="F12" s="26">
        <v>1204560</v>
      </c>
      <c r="G12" s="30">
        <f>D12/B12*100</f>
        <v>24.364077669902912</v>
      </c>
      <c r="H12" s="31">
        <f>B12-D12</f>
        <v>3739440</v>
      </c>
      <c r="K12" s="17">
        <f>B12*60%</f>
        <v>2966400</v>
      </c>
    </row>
    <row r="13" spans="1:13" s="12" customFormat="1" ht="30.75" customHeight="1">
      <c r="A13" s="14" t="s">
        <v>16</v>
      </c>
      <c r="B13" s="15">
        <v>8001000</v>
      </c>
      <c r="C13" s="15"/>
      <c r="D13" s="16">
        <f>SUM(D31:G31)</f>
        <v>776923</v>
      </c>
      <c r="E13" s="15">
        <v>0</v>
      </c>
      <c r="F13" s="26">
        <v>776923</v>
      </c>
      <c r="G13" s="30">
        <f>D13/B13*100</f>
        <v>9.7103237095363077</v>
      </c>
      <c r="H13" s="31">
        <f>B13-D13</f>
        <v>7224077</v>
      </c>
      <c r="K13" s="17">
        <f>B13*60%</f>
        <v>4800600</v>
      </c>
    </row>
    <row r="14" spans="1:13" s="12" customFormat="1" ht="30.75" customHeight="1">
      <c r="A14" s="18" t="s">
        <v>17</v>
      </c>
      <c r="B14" s="16">
        <f>SUM(B11:B13)</f>
        <v>12945000</v>
      </c>
      <c r="C14" s="16"/>
      <c r="D14" s="16">
        <f>SUM(D11:D13)</f>
        <v>1981483</v>
      </c>
      <c r="E14" s="16">
        <f>SUM(E11:E13)</f>
        <v>0</v>
      </c>
      <c r="F14" s="37">
        <f>SUM(F11:F13)</f>
        <v>1981483</v>
      </c>
      <c r="G14" s="32"/>
      <c r="H14" s="33"/>
      <c r="K14" s="17">
        <f>SUM(K11:K13)</f>
        <v>7767000</v>
      </c>
      <c r="M14" s="19"/>
    </row>
    <row r="15" spans="1:13" s="12" customFormat="1" ht="30.75" customHeight="1">
      <c r="A15" s="14" t="s">
        <v>18</v>
      </c>
      <c r="B15" s="28">
        <v>1341000</v>
      </c>
      <c r="C15" s="28"/>
      <c r="D15" s="17">
        <f>SUM(D33:G33)</f>
        <v>256148</v>
      </c>
      <c r="E15" s="15">
        <v>0</v>
      </c>
      <c r="F15" s="26">
        <v>256148</v>
      </c>
      <c r="G15" s="32"/>
      <c r="H15" s="33"/>
      <c r="K15" s="17">
        <f>B15*60%</f>
        <v>804600</v>
      </c>
    </row>
    <row r="16" spans="1:13" s="12" customFormat="1" ht="30.75" customHeight="1">
      <c r="A16" s="27" t="s">
        <v>19</v>
      </c>
      <c r="B16" s="17">
        <f>SUM(B14:B15)</f>
        <v>14286000</v>
      </c>
      <c r="C16" s="17"/>
      <c r="D16" s="17">
        <f>SUM(D14:D15)</f>
        <v>2237631</v>
      </c>
      <c r="E16" s="16">
        <f>SUM(E14:E15)</f>
        <v>0</v>
      </c>
      <c r="F16" s="37">
        <f>SUM(F14:F15)</f>
        <v>2237631</v>
      </c>
      <c r="G16" s="32"/>
      <c r="H16" s="33"/>
      <c r="K16" s="17">
        <f>SUM(K13:K15)</f>
        <v>13372200</v>
      </c>
    </row>
    <row r="17" spans="1:11" s="12" customFormat="1" ht="30.75" customHeight="1">
      <c r="A17" s="44" t="s">
        <v>20</v>
      </c>
      <c r="B17" s="28">
        <v>714000</v>
      </c>
      <c r="C17" s="28"/>
      <c r="D17" s="45">
        <f>ROUNDDOWN(D16*5%,0)</f>
        <v>111881</v>
      </c>
      <c r="E17" s="15">
        <v>0</v>
      </c>
      <c r="F17" s="26">
        <v>111881</v>
      </c>
      <c r="G17" s="34"/>
      <c r="H17" s="33"/>
      <c r="K17" s="17">
        <f>B17*60%</f>
        <v>428400</v>
      </c>
    </row>
    <row r="18" spans="1:11" s="12" customFormat="1" ht="30.75" customHeight="1">
      <c r="A18" s="46" t="s">
        <v>39</v>
      </c>
      <c r="B18" s="48"/>
      <c r="C18" s="28"/>
      <c r="D18" s="17">
        <f>D17-C35</f>
        <v>-500</v>
      </c>
      <c r="E18" s="50"/>
      <c r="F18" s="52"/>
      <c r="G18" s="34"/>
      <c r="H18" s="32"/>
      <c r="K18" s="17"/>
    </row>
    <row r="19" spans="1:11" s="12" customFormat="1" ht="30.75" customHeight="1" thickBot="1">
      <c r="A19" s="47" t="s">
        <v>41</v>
      </c>
      <c r="B19" s="49"/>
      <c r="C19" s="54"/>
      <c r="D19" s="43">
        <v>0</v>
      </c>
      <c r="E19" s="51"/>
      <c r="F19" s="40">
        <v>0</v>
      </c>
      <c r="G19" s="34"/>
      <c r="H19" s="32"/>
      <c r="K19" s="17"/>
    </row>
    <row r="20" spans="1:11" s="12" customFormat="1" ht="30.75" customHeight="1" thickBot="1">
      <c r="A20" s="22" t="s">
        <v>21</v>
      </c>
      <c r="B20" s="23">
        <f>SUM(B16:B17)</f>
        <v>15000000</v>
      </c>
      <c r="C20" s="23"/>
      <c r="D20" s="23">
        <f>D16+D17-D19</f>
        <v>2349512</v>
      </c>
      <c r="E20" s="23">
        <f>SUM(E16:E17)</f>
        <v>0</v>
      </c>
      <c r="F20" s="36">
        <f>SUM(F16:F17)</f>
        <v>2349512</v>
      </c>
      <c r="G20" s="35">
        <f>D20/B20*100</f>
        <v>15.663413333333335</v>
      </c>
      <c r="H20" s="31">
        <f>B20-D20</f>
        <v>12650488</v>
      </c>
      <c r="K20" s="17">
        <f>B20*60%</f>
        <v>9000000</v>
      </c>
    </row>
    <row r="21" spans="1:11" s="12" customFormat="1" ht="24.75" customHeight="1">
      <c r="A21" s="12" t="s">
        <v>37</v>
      </c>
      <c r="G21" s="41"/>
      <c r="H21" s="42"/>
    </row>
    <row r="22" spans="1:11" ht="18.75" customHeight="1">
      <c r="A22" s="12" t="s">
        <v>36</v>
      </c>
      <c r="B22" s="12"/>
      <c r="C22" s="12"/>
      <c r="J22" s="2"/>
    </row>
    <row r="23" spans="1:11" ht="18.75" customHeight="1">
      <c r="A23" s="12" t="s">
        <v>38</v>
      </c>
      <c r="B23" s="12"/>
      <c r="C23" s="12"/>
      <c r="J23" s="2"/>
    </row>
    <row r="24" spans="1:11" ht="21.75" customHeight="1">
      <c r="A24" s="12" t="s">
        <v>35</v>
      </c>
    </row>
    <row r="25" spans="1:11" ht="25.5" customHeight="1" thickBot="1">
      <c r="A25" s="2" t="s">
        <v>22</v>
      </c>
      <c r="J25" s="20"/>
    </row>
    <row r="26" spans="1:11" ht="24" customHeight="1">
      <c r="A26" s="338" t="s">
        <v>7</v>
      </c>
      <c r="B26" s="346" t="s">
        <v>42</v>
      </c>
      <c r="C26" s="349" t="s">
        <v>45</v>
      </c>
      <c r="D26" s="341" t="s">
        <v>44</v>
      </c>
      <c r="E26" s="342"/>
      <c r="F26" s="342"/>
      <c r="G26" s="342"/>
      <c r="H26" s="342"/>
      <c r="I26" s="3"/>
      <c r="J26" s="2"/>
    </row>
    <row r="27" spans="1:11" ht="23.25" customHeight="1">
      <c r="A27" s="339"/>
      <c r="B27" s="347"/>
      <c r="C27" s="350"/>
      <c r="D27" s="65" t="s">
        <v>23</v>
      </c>
      <c r="E27" s="343" t="s">
        <v>24</v>
      </c>
      <c r="F27" s="344"/>
      <c r="G27" s="344"/>
      <c r="H27" s="345"/>
      <c r="I27" s="3"/>
      <c r="J27" s="2"/>
    </row>
    <row r="28" spans="1:11" ht="27.75" customHeight="1">
      <c r="A28" s="340"/>
      <c r="B28" s="348"/>
      <c r="C28" s="351"/>
      <c r="D28" s="66" t="s">
        <v>30</v>
      </c>
      <c r="E28" s="39" t="s">
        <v>31</v>
      </c>
      <c r="F28" s="39" t="s">
        <v>33</v>
      </c>
      <c r="G28" s="39" t="s">
        <v>32</v>
      </c>
      <c r="H28" s="39" t="s">
        <v>34</v>
      </c>
      <c r="I28" s="3"/>
      <c r="J28" s="2"/>
    </row>
    <row r="29" spans="1:11" ht="30.75" customHeight="1">
      <c r="A29" s="21" t="s">
        <v>14</v>
      </c>
      <c r="B29" s="37">
        <f>C29</f>
        <v>0</v>
      </c>
      <c r="C29" s="55">
        <f>D29</f>
        <v>0</v>
      </c>
      <c r="D29" s="67">
        <v>0</v>
      </c>
      <c r="E29" s="29"/>
      <c r="F29" s="29"/>
      <c r="G29" s="29"/>
      <c r="H29" s="70"/>
      <c r="I29" s="3"/>
      <c r="J29" s="2"/>
    </row>
    <row r="30" spans="1:11" ht="30.75" customHeight="1">
      <c r="A30" s="21" t="s">
        <v>15</v>
      </c>
      <c r="B30" s="37">
        <f>SUM(D30:H30)</f>
        <v>1204560</v>
      </c>
      <c r="C30" s="55">
        <f>SUM(D30:H30)</f>
        <v>1204560</v>
      </c>
      <c r="D30" s="67">
        <v>223120</v>
      </c>
      <c r="E30" s="28">
        <v>829440</v>
      </c>
      <c r="F30" s="28">
        <v>152000</v>
      </c>
      <c r="G30" s="28">
        <v>0</v>
      </c>
      <c r="H30" s="71">
        <v>0</v>
      </c>
      <c r="I30" s="3"/>
      <c r="J30" s="2"/>
    </row>
    <row r="31" spans="1:11" ht="30.75" customHeight="1">
      <c r="A31" s="21" t="s">
        <v>16</v>
      </c>
      <c r="B31" s="37">
        <f>SUM(D31:H31)</f>
        <v>776923</v>
      </c>
      <c r="C31" s="55">
        <f>SUM(D31:H31)</f>
        <v>776923</v>
      </c>
      <c r="D31" s="67">
        <v>8923</v>
      </c>
      <c r="E31" s="28">
        <v>0</v>
      </c>
      <c r="F31" s="28">
        <v>268000</v>
      </c>
      <c r="G31" s="28">
        <v>500000</v>
      </c>
      <c r="H31" s="71">
        <v>0</v>
      </c>
      <c r="J31" s="2"/>
    </row>
    <row r="32" spans="1:11" ht="30.75" customHeight="1">
      <c r="A32" s="18" t="s">
        <v>17</v>
      </c>
      <c r="B32" s="37">
        <f>SUM(D32:H32)</f>
        <v>1981483</v>
      </c>
      <c r="C32" s="55">
        <f>SUM(C29:C31)</f>
        <v>1981483</v>
      </c>
      <c r="D32" s="68">
        <f>SUM(D29:D31)</f>
        <v>232043</v>
      </c>
      <c r="E32" s="17">
        <f>SUM(E30:E31)</f>
        <v>829440</v>
      </c>
      <c r="F32" s="17">
        <f>SUM(F30:F31)</f>
        <v>420000</v>
      </c>
      <c r="G32" s="17">
        <f>SUM(G30:G31)</f>
        <v>500000</v>
      </c>
      <c r="H32" s="72">
        <f t="shared" ref="H32" si="0">SUM(H30:H31)</f>
        <v>0</v>
      </c>
      <c r="I32" s="3"/>
      <c r="J32" s="2"/>
    </row>
    <row r="33" spans="1:10" ht="30.75" customHeight="1">
      <c r="A33" s="21" t="s">
        <v>18</v>
      </c>
      <c r="B33" s="37">
        <f>SUM(D33:H33)</f>
        <v>256148</v>
      </c>
      <c r="C33" s="55">
        <f t="shared" ref="C33" si="1">SUM(D33:H33)</f>
        <v>256148</v>
      </c>
      <c r="D33" s="67">
        <v>23204</v>
      </c>
      <c r="E33" s="28">
        <v>82944</v>
      </c>
      <c r="F33" s="28">
        <v>0</v>
      </c>
      <c r="G33" s="28">
        <v>150000</v>
      </c>
      <c r="H33" s="71">
        <v>0</v>
      </c>
      <c r="J33" s="2"/>
    </row>
    <row r="34" spans="1:10" ht="30.75" customHeight="1">
      <c r="A34" s="18" t="s">
        <v>19</v>
      </c>
      <c r="B34" s="37">
        <f>SUM(D34:H34)</f>
        <v>2237631</v>
      </c>
      <c r="C34" s="55">
        <f>C32+C33</f>
        <v>2237631</v>
      </c>
      <c r="D34" s="68">
        <f>D32+D33</f>
        <v>255247</v>
      </c>
      <c r="E34" s="17">
        <f>E32+E33</f>
        <v>912384</v>
      </c>
      <c r="F34" s="17">
        <f>F32+F33</f>
        <v>420000</v>
      </c>
      <c r="G34" s="17">
        <f>G32+G33</f>
        <v>650000</v>
      </c>
      <c r="H34" s="72">
        <f t="shared" ref="H34" si="2">H32+H33</f>
        <v>0</v>
      </c>
      <c r="I34" s="3"/>
      <c r="J34" s="2"/>
    </row>
    <row r="35" spans="1:10" ht="30.75" customHeight="1">
      <c r="A35" s="21" t="s">
        <v>25</v>
      </c>
      <c r="B35" s="59"/>
      <c r="C35" s="56">
        <f>SUM(D35:H35)</f>
        <v>112381</v>
      </c>
      <c r="D35" s="67">
        <v>12762</v>
      </c>
      <c r="E35" s="28">
        <v>45619</v>
      </c>
      <c r="F35" s="28">
        <v>21000</v>
      </c>
      <c r="G35" s="28">
        <v>33000</v>
      </c>
      <c r="H35" s="71">
        <v>0</v>
      </c>
      <c r="J35" s="2"/>
    </row>
    <row r="36" spans="1:10" ht="30.75" customHeight="1">
      <c r="A36" s="61" t="s">
        <v>43</v>
      </c>
      <c r="B36" s="57">
        <f>ROUNDDOWN(B34*5%,0)</f>
        <v>111881</v>
      </c>
      <c r="C36" s="63"/>
      <c r="D36" s="73"/>
      <c r="E36" s="74"/>
      <c r="F36" s="74"/>
      <c r="G36" s="74"/>
      <c r="H36" s="75"/>
      <c r="J36" s="2"/>
    </row>
    <row r="37" spans="1:10" ht="30.75" customHeight="1" thickBot="1">
      <c r="A37" s="62" t="s">
        <v>21</v>
      </c>
      <c r="B37" s="76">
        <f>B34+B36</f>
        <v>2349512</v>
      </c>
      <c r="C37" s="38">
        <f>SUM(D37:H37)</f>
        <v>2350012</v>
      </c>
      <c r="D37" s="68">
        <f>D34+D35</f>
        <v>268009</v>
      </c>
      <c r="E37" s="17">
        <f>E34+E35</f>
        <v>958003</v>
      </c>
      <c r="F37" s="17">
        <f>SUM(F34:F35)</f>
        <v>441000</v>
      </c>
      <c r="G37" s="17">
        <f>SUM(G34:G35)</f>
        <v>683000</v>
      </c>
      <c r="H37" s="72">
        <f>SUM(H34:H35)</f>
        <v>0</v>
      </c>
      <c r="I37" s="3"/>
      <c r="J37" s="2"/>
    </row>
    <row r="38" spans="1:10" ht="31.5" customHeight="1" thickBot="1">
      <c r="A38" s="60" t="s">
        <v>26</v>
      </c>
      <c r="B38" s="58"/>
      <c r="C38" s="64"/>
      <c r="D38" s="69"/>
      <c r="E38" s="335">
        <f>SUM(E34:H34)</f>
        <v>1982384</v>
      </c>
      <c r="F38" s="336"/>
      <c r="G38" s="336"/>
      <c r="H38" s="337"/>
      <c r="I38" s="3"/>
      <c r="J38" s="2"/>
    </row>
    <row r="39" spans="1:10" ht="18.75" customHeight="1">
      <c r="A39" s="12" t="s">
        <v>40</v>
      </c>
      <c r="B39" s="12"/>
      <c r="C39" s="12"/>
      <c r="I39" s="3"/>
      <c r="J39" s="2"/>
    </row>
    <row r="40" spans="1:10" ht="60.75" customHeight="1"/>
  </sheetData>
  <mergeCells count="8">
    <mergeCell ref="E38:H38"/>
    <mergeCell ref="A3:H3"/>
    <mergeCell ref="A4:H4"/>
    <mergeCell ref="A26:A28"/>
    <mergeCell ref="D26:H26"/>
    <mergeCell ref="E27:H27"/>
    <mergeCell ref="B26:B28"/>
    <mergeCell ref="C26:C28"/>
  </mergeCells>
  <phoneticPr fontId="3"/>
  <pageMargins left="0.74803149606299213" right="0.23622047244094491" top="0.62992125984251968" bottom="0.27559055118110237" header="0.51181102362204722" footer="0.31496062992125984"/>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10" zoomScale="90" zoomScaleNormal="100" zoomScaleSheetLayoutView="90" workbookViewId="0">
      <selection activeCell="A21" sqref="A21"/>
    </sheetView>
  </sheetViews>
  <sheetFormatPr defaultColWidth="9" defaultRowHeight="13.2"/>
  <cols>
    <col min="1" max="1" width="21.33203125" style="2" customWidth="1"/>
    <col min="2" max="3" width="15.6640625" style="2" customWidth="1"/>
    <col min="4"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3">
      <c r="A1" s="1" t="s">
        <v>0</v>
      </c>
      <c r="B1" s="1"/>
      <c r="C1" s="1"/>
    </row>
    <row r="2" spans="1:13" ht="60.75" customHeight="1">
      <c r="H2" s="53" t="s">
        <v>1</v>
      </c>
    </row>
    <row r="3" spans="1:13" ht="18.75" customHeight="1">
      <c r="A3" s="330" t="s">
        <v>2</v>
      </c>
      <c r="B3" s="330"/>
      <c r="C3" s="330"/>
      <c r="D3" s="330"/>
      <c r="E3" s="330"/>
      <c r="F3" s="330"/>
      <c r="G3" s="330"/>
      <c r="H3" s="330"/>
      <c r="J3" s="2"/>
    </row>
    <row r="4" spans="1:13" ht="21.75" customHeight="1">
      <c r="A4" s="330" t="s">
        <v>3</v>
      </c>
      <c r="B4" s="330"/>
      <c r="C4" s="330"/>
      <c r="D4" s="330"/>
      <c r="E4" s="330"/>
      <c r="F4" s="330"/>
      <c r="G4" s="330"/>
      <c r="H4" s="330"/>
      <c r="J4" s="2"/>
    </row>
    <row r="5" spans="1:13" ht="27" customHeight="1"/>
    <row r="6" spans="1:13" ht="23.25" customHeight="1">
      <c r="A6" s="4" t="s">
        <v>28</v>
      </c>
      <c r="B6" s="4"/>
      <c r="C6" s="4"/>
      <c r="D6" s="5"/>
      <c r="E6" s="5"/>
    </row>
    <row r="7" spans="1:13" ht="23.25" customHeight="1">
      <c r="A7" s="6" t="s">
        <v>29</v>
      </c>
      <c r="B7" s="4"/>
      <c r="C7" s="4"/>
      <c r="D7" s="5"/>
      <c r="E7" s="5"/>
    </row>
    <row r="8" spans="1:13" ht="27.75" customHeight="1">
      <c r="A8" s="7"/>
      <c r="B8" s="7"/>
      <c r="C8" s="7"/>
      <c r="J8" s="2"/>
    </row>
    <row r="9" spans="1:13" ht="21" customHeight="1" thickBot="1">
      <c r="A9" s="7" t="s">
        <v>4</v>
      </c>
      <c r="B9" s="7"/>
      <c r="C9" s="7"/>
      <c r="H9" s="8" t="s">
        <v>5</v>
      </c>
      <c r="J9" s="2"/>
      <c r="K9" s="2" t="s">
        <v>6</v>
      </c>
    </row>
    <row r="10" spans="1:13" s="12" customFormat="1" ht="34.5" customHeight="1">
      <c r="A10" s="9" t="s">
        <v>7</v>
      </c>
      <c r="B10" s="10" t="s">
        <v>27</v>
      </c>
      <c r="C10" s="10"/>
      <c r="D10" s="10" t="s">
        <v>8</v>
      </c>
      <c r="E10" s="10" t="s">
        <v>9</v>
      </c>
      <c r="F10" s="25" t="s">
        <v>10</v>
      </c>
      <c r="G10" s="11" t="s">
        <v>11</v>
      </c>
      <c r="H10" s="11" t="s">
        <v>12</v>
      </c>
      <c r="I10" s="24"/>
      <c r="K10" s="13" t="s">
        <v>13</v>
      </c>
    </row>
    <row r="11" spans="1:13" s="12" customFormat="1" ht="30.75" customHeight="1">
      <c r="A11" s="14" t="s">
        <v>14</v>
      </c>
      <c r="B11" s="15">
        <v>0</v>
      </c>
      <c r="C11" s="15"/>
      <c r="D11" s="16">
        <f>D29</f>
        <v>0</v>
      </c>
      <c r="E11" s="15">
        <v>0</v>
      </c>
      <c r="F11" s="26">
        <v>0</v>
      </c>
      <c r="G11" s="30" t="e">
        <f>D11/B11*100</f>
        <v>#DIV/0!</v>
      </c>
      <c r="H11" s="31">
        <f>B11-D11</f>
        <v>0</v>
      </c>
      <c r="K11" s="17">
        <f>B11*60%</f>
        <v>0</v>
      </c>
    </row>
    <row r="12" spans="1:13" s="12" customFormat="1" ht="30.75" customHeight="1">
      <c r="A12" s="14" t="s">
        <v>15</v>
      </c>
      <c r="B12" s="15">
        <v>4944000</v>
      </c>
      <c r="C12" s="15"/>
      <c r="D12" s="16">
        <f>SUM(D30:G30)</f>
        <v>1204560</v>
      </c>
      <c r="E12" s="15">
        <v>0</v>
      </c>
      <c r="F12" s="26">
        <v>1204560</v>
      </c>
      <c r="G12" s="30">
        <f>D12/B12*100</f>
        <v>24.364077669902912</v>
      </c>
      <c r="H12" s="31">
        <f>B12-D12</f>
        <v>3739440</v>
      </c>
      <c r="K12" s="17">
        <f>B12*60%</f>
        <v>2966400</v>
      </c>
    </row>
    <row r="13" spans="1:13" s="12" customFormat="1" ht="30.75" customHeight="1">
      <c r="A13" s="14" t="s">
        <v>16</v>
      </c>
      <c r="B13" s="15">
        <v>8001000</v>
      </c>
      <c r="C13" s="15"/>
      <c r="D13" s="16">
        <f>SUM(D31:G31)</f>
        <v>776923</v>
      </c>
      <c r="E13" s="15">
        <v>0</v>
      </c>
      <c r="F13" s="26">
        <v>776923</v>
      </c>
      <c r="G13" s="30">
        <f>D13/B13*100</f>
        <v>9.7103237095363077</v>
      </c>
      <c r="H13" s="31">
        <f>B13-D13</f>
        <v>7224077</v>
      </c>
      <c r="K13" s="17">
        <f>B13*60%</f>
        <v>4800600</v>
      </c>
    </row>
    <row r="14" spans="1:13" s="12" customFormat="1" ht="30.75" customHeight="1">
      <c r="A14" s="18" t="s">
        <v>17</v>
      </c>
      <c r="B14" s="16">
        <f>SUM(B11:B13)</f>
        <v>12945000</v>
      </c>
      <c r="C14" s="16"/>
      <c r="D14" s="16">
        <f>SUM(D11:D13)</f>
        <v>1981483</v>
      </c>
      <c r="E14" s="16">
        <f>SUM(E11:E13)</f>
        <v>0</v>
      </c>
      <c r="F14" s="37">
        <f>SUM(F11:F13)</f>
        <v>1981483</v>
      </c>
      <c r="G14" s="32"/>
      <c r="H14" s="33"/>
      <c r="K14" s="17">
        <f>SUM(K11:K13)</f>
        <v>7767000</v>
      </c>
      <c r="M14" s="19"/>
    </row>
    <row r="15" spans="1:13" s="12" customFormat="1" ht="30.75" customHeight="1">
      <c r="A15" s="14" t="s">
        <v>18</v>
      </c>
      <c r="B15" s="28">
        <v>1341000</v>
      </c>
      <c r="C15" s="28"/>
      <c r="D15" s="17">
        <f>SUM(D33:G33)</f>
        <v>256148</v>
      </c>
      <c r="E15" s="15">
        <v>0</v>
      </c>
      <c r="F15" s="26">
        <v>256148</v>
      </c>
      <c r="G15" s="32"/>
      <c r="H15" s="33"/>
      <c r="K15" s="17">
        <f>B15*60%</f>
        <v>804600</v>
      </c>
    </row>
    <row r="16" spans="1:13" s="12" customFormat="1" ht="30.75" customHeight="1">
      <c r="A16" s="27" t="s">
        <v>19</v>
      </c>
      <c r="B16" s="17">
        <f>SUM(B14:B15)</f>
        <v>14286000</v>
      </c>
      <c r="C16" s="17"/>
      <c r="D16" s="17">
        <f>SUM(D14:D15)</f>
        <v>2237631</v>
      </c>
      <c r="E16" s="16">
        <f>SUM(E14:E15)</f>
        <v>0</v>
      </c>
      <c r="F16" s="37">
        <f>SUM(F14:F15)</f>
        <v>2237631</v>
      </c>
      <c r="G16" s="32"/>
      <c r="H16" s="33"/>
      <c r="K16" s="17">
        <f>SUM(K13:K15)</f>
        <v>13372200</v>
      </c>
    </row>
    <row r="17" spans="1:11" s="12" customFormat="1" ht="30.75" customHeight="1">
      <c r="A17" s="44" t="s">
        <v>20</v>
      </c>
      <c r="B17" s="28">
        <v>714000</v>
      </c>
      <c r="C17" s="28"/>
      <c r="D17" s="45">
        <f>ROUNDDOWN(D16*5%,0)</f>
        <v>111881</v>
      </c>
      <c r="E17" s="15">
        <v>0</v>
      </c>
      <c r="F17" s="26">
        <v>111881</v>
      </c>
      <c r="G17" s="34"/>
      <c r="H17" s="33"/>
      <c r="K17" s="17">
        <f>B17*60%</f>
        <v>428400</v>
      </c>
    </row>
    <row r="18" spans="1:11" s="12" customFormat="1" ht="30.75" customHeight="1">
      <c r="A18" s="46" t="s">
        <v>39</v>
      </c>
      <c r="B18" s="48"/>
      <c r="C18" s="28"/>
      <c r="D18" s="17">
        <f>D17-C36</f>
        <v>-500</v>
      </c>
      <c r="E18" s="50"/>
      <c r="F18" s="52"/>
      <c r="G18" s="34"/>
      <c r="H18" s="32"/>
      <c r="K18" s="17"/>
    </row>
    <row r="19" spans="1:11" s="12" customFormat="1" ht="30.75" customHeight="1" thickBot="1">
      <c r="A19" s="47" t="s">
        <v>41</v>
      </c>
      <c r="B19" s="49"/>
      <c r="C19" s="54"/>
      <c r="D19" s="43">
        <v>0</v>
      </c>
      <c r="E19" s="51"/>
      <c r="F19" s="40">
        <v>0</v>
      </c>
      <c r="G19" s="34"/>
      <c r="H19" s="32"/>
      <c r="K19" s="17"/>
    </row>
    <row r="20" spans="1:11" s="12" customFormat="1" ht="30.75" customHeight="1" thickBot="1">
      <c r="A20" s="22" t="s">
        <v>21</v>
      </c>
      <c r="B20" s="23">
        <f>SUM(B16:B17)</f>
        <v>15000000</v>
      </c>
      <c r="C20" s="23"/>
      <c r="D20" s="23">
        <f>D16+D17-D19</f>
        <v>2349512</v>
      </c>
      <c r="E20" s="23">
        <f>SUM(E16:E17)</f>
        <v>0</v>
      </c>
      <c r="F20" s="36">
        <f>SUM(F16:F17)</f>
        <v>2349512</v>
      </c>
      <c r="G20" s="35">
        <f>D20/B20*100</f>
        <v>15.663413333333335</v>
      </c>
      <c r="H20" s="31">
        <f>B20-D20</f>
        <v>12650488</v>
      </c>
      <c r="K20" s="17">
        <f>B20*60%</f>
        <v>9000000</v>
      </c>
    </row>
    <row r="21" spans="1:11" s="12" customFormat="1" ht="24.75" customHeight="1">
      <c r="A21" s="12" t="s">
        <v>37</v>
      </c>
      <c r="G21" s="41"/>
      <c r="H21" s="42"/>
    </row>
    <row r="22" spans="1:11" ht="18.75" customHeight="1">
      <c r="A22" s="12" t="s">
        <v>36</v>
      </c>
      <c r="B22" s="12"/>
      <c r="C22" s="12"/>
      <c r="J22" s="2"/>
    </row>
    <row r="23" spans="1:11" ht="18.75" customHeight="1">
      <c r="A23" s="12" t="s">
        <v>38</v>
      </c>
      <c r="B23" s="12"/>
      <c r="C23" s="12"/>
      <c r="J23" s="2"/>
    </row>
    <row r="24" spans="1:11" ht="21.75" customHeight="1">
      <c r="A24" s="12" t="s">
        <v>35</v>
      </c>
    </row>
    <row r="25" spans="1:11" ht="25.5" customHeight="1" thickBot="1">
      <c r="A25" s="2" t="s">
        <v>22</v>
      </c>
      <c r="J25" s="20"/>
    </row>
    <row r="26" spans="1:11" ht="24" customHeight="1">
      <c r="A26" s="338" t="s">
        <v>7</v>
      </c>
      <c r="B26" s="346" t="s">
        <v>42</v>
      </c>
      <c r="C26" s="349" t="s">
        <v>45</v>
      </c>
      <c r="D26" s="341" t="s">
        <v>44</v>
      </c>
      <c r="E26" s="342"/>
      <c r="F26" s="342"/>
      <c r="G26" s="342"/>
      <c r="H26" s="342"/>
      <c r="I26" s="3"/>
      <c r="J26" s="2"/>
    </row>
    <row r="27" spans="1:11" ht="23.25" customHeight="1">
      <c r="A27" s="339"/>
      <c r="B27" s="347"/>
      <c r="C27" s="350"/>
      <c r="D27" s="65" t="s">
        <v>23</v>
      </c>
      <c r="E27" s="343" t="s">
        <v>24</v>
      </c>
      <c r="F27" s="344"/>
      <c r="G27" s="344"/>
      <c r="H27" s="345"/>
      <c r="I27" s="3"/>
      <c r="J27" s="2"/>
    </row>
    <row r="28" spans="1:11" ht="27.75" customHeight="1">
      <c r="A28" s="340"/>
      <c r="B28" s="348"/>
      <c r="C28" s="351"/>
      <c r="D28" s="66" t="s">
        <v>30</v>
      </c>
      <c r="E28" s="39" t="s">
        <v>31</v>
      </c>
      <c r="F28" s="39" t="s">
        <v>33</v>
      </c>
      <c r="G28" s="39" t="s">
        <v>32</v>
      </c>
      <c r="H28" s="39" t="s">
        <v>34</v>
      </c>
      <c r="I28" s="3"/>
      <c r="J28" s="2"/>
    </row>
    <row r="29" spans="1:11" ht="30.75" customHeight="1">
      <c r="A29" s="21" t="s">
        <v>14</v>
      </c>
      <c r="B29" s="37">
        <f>C29</f>
        <v>0</v>
      </c>
      <c r="C29" s="55">
        <f>D29</f>
        <v>0</v>
      </c>
      <c r="D29" s="67">
        <v>0</v>
      </c>
      <c r="E29" s="29"/>
      <c r="F29" s="29"/>
      <c r="G29" s="29"/>
      <c r="H29" s="70"/>
      <c r="I29" s="3"/>
      <c r="J29" s="2"/>
    </row>
    <row r="30" spans="1:11" ht="30.75" customHeight="1">
      <c r="A30" s="21" t="s">
        <v>15</v>
      </c>
      <c r="B30" s="37">
        <f>SUM(D30:H30)</f>
        <v>1204560</v>
      </c>
      <c r="C30" s="55">
        <f>SUM(D30:H30)</f>
        <v>1204560</v>
      </c>
      <c r="D30" s="67">
        <v>223120</v>
      </c>
      <c r="E30" s="28">
        <v>829440</v>
      </c>
      <c r="F30" s="28">
        <v>152000</v>
      </c>
      <c r="G30" s="28">
        <v>0</v>
      </c>
      <c r="H30" s="71">
        <v>0</v>
      </c>
      <c r="I30" s="3"/>
      <c r="J30" s="2"/>
    </row>
    <row r="31" spans="1:11" ht="30.75" customHeight="1">
      <c r="A31" s="21" t="s">
        <v>16</v>
      </c>
      <c r="B31" s="37">
        <f>SUM(D31:H31)</f>
        <v>776923</v>
      </c>
      <c r="C31" s="55">
        <f>SUM(D31:H31)</f>
        <v>776923</v>
      </c>
      <c r="D31" s="67">
        <v>8923</v>
      </c>
      <c r="E31" s="28">
        <v>0</v>
      </c>
      <c r="F31" s="28">
        <v>268000</v>
      </c>
      <c r="G31" s="28">
        <v>500000</v>
      </c>
      <c r="H31" s="71">
        <v>0</v>
      </c>
      <c r="J31" s="2"/>
    </row>
    <row r="32" spans="1:11" ht="30.75" customHeight="1">
      <c r="A32" s="18" t="s">
        <v>17</v>
      </c>
      <c r="B32" s="37">
        <f>SUM(D32:H32)</f>
        <v>1981483</v>
      </c>
      <c r="C32" s="55">
        <f>SUM(C29:C31)</f>
        <v>1981483</v>
      </c>
      <c r="D32" s="68">
        <f>SUM(D29:D31)</f>
        <v>232043</v>
      </c>
      <c r="E32" s="17">
        <f>SUM(E30:E31)</f>
        <v>829440</v>
      </c>
      <c r="F32" s="17">
        <f>SUM(F30:F31)</f>
        <v>420000</v>
      </c>
      <c r="G32" s="17">
        <f>SUM(G30:G31)</f>
        <v>500000</v>
      </c>
      <c r="H32" s="72">
        <f t="shared" ref="H32" si="0">SUM(H30:H31)</f>
        <v>0</v>
      </c>
      <c r="I32" s="3"/>
      <c r="J32" s="2"/>
    </row>
    <row r="33" spans="1:10" ht="30.75" customHeight="1">
      <c r="A33" s="21" t="s">
        <v>18</v>
      </c>
      <c r="B33" s="37">
        <f>SUM(D33:H33)</f>
        <v>256148</v>
      </c>
      <c r="C33" s="55">
        <f t="shared" ref="C33" si="1">SUM(D33:H33)</f>
        <v>256148</v>
      </c>
      <c r="D33" s="67">
        <v>23204</v>
      </c>
      <c r="E33" s="28">
        <v>82944</v>
      </c>
      <c r="F33" s="28">
        <v>0</v>
      </c>
      <c r="G33" s="28">
        <v>150000</v>
      </c>
      <c r="H33" s="71">
        <v>0</v>
      </c>
      <c r="J33" s="2"/>
    </row>
    <row r="34" spans="1:10" ht="30.75" customHeight="1">
      <c r="A34" s="18" t="s">
        <v>19</v>
      </c>
      <c r="B34" s="37">
        <f>SUM(D34:H34)</f>
        <v>2237631</v>
      </c>
      <c r="C34" s="55">
        <f>C32+C33</f>
        <v>2237631</v>
      </c>
      <c r="D34" s="68">
        <f>D32+D33</f>
        <v>255247</v>
      </c>
      <c r="E34" s="17">
        <f>E32+E33</f>
        <v>912384</v>
      </c>
      <c r="F34" s="17">
        <f>F32+F33</f>
        <v>420000</v>
      </c>
      <c r="G34" s="17">
        <f>G32+G33</f>
        <v>650000</v>
      </c>
      <c r="H34" s="72">
        <f t="shared" ref="H34" si="2">H32+H33</f>
        <v>0</v>
      </c>
      <c r="I34" s="3"/>
      <c r="J34" s="2"/>
    </row>
    <row r="35" spans="1:10" ht="30.75" customHeight="1">
      <c r="A35" s="77"/>
      <c r="B35" s="37"/>
      <c r="C35" s="55"/>
      <c r="D35" s="68">
        <f t="shared" ref="D35:F35" si="3">ROUNDDOWN(D34*5%,0)</f>
        <v>12762</v>
      </c>
      <c r="E35" s="17">
        <f t="shared" si="3"/>
        <v>45619</v>
      </c>
      <c r="F35" s="17">
        <f t="shared" si="3"/>
        <v>21000</v>
      </c>
      <c r="G35" s="78">
        <f>ROUNDDOWN(G34*5%,0)</f>
        <v>32500</v>
      </c>
      <c r="H35" s="72"/>
      <c r="I35" s="3"/>
      <c r="J35" s="2"/>
    </row>
    <row r="36" spans="1:10" ht="30.75" customHeight="1">
      <c r="A36" s="61" t="s">
        <v>46</v>
      </c>
      <c r="B36" s="57">
        <f>ROUNDDOWN(B34*5%,0)</f>
        <v>111881</v>
      </c>
      <c r="C36" s="56">
        <f>SUM(D36:H36)</f>
        <v>112381</v>
      </c>
      <c r="D36" s="67">
        <v>12762</v>
      </c>
      <c r="E36" s="28">
        <v>45619</v>
      </c>
      <c r="F36" s="28">
        <v>21000</v>
      </c>
      <c r="G36" s="28">
        <v>33000</v>
      </c>
      <c r="H36" s="71">
        <v>0</v>
      </c>
      <c r="J36" s="2"/>
    </row>
    <row r="37" spans="1:10" ht="30.75" customHeight="1" thickBot="1">
      <c r="A37" s="62" t="s">
        <v>21</v>
      </c>
      <c r="B37" s="76">
        <f>B34+B36</f>
        <v>2349512</v>
      </c>
      <c r="C37" s="38">
        <f>C34+C36</f>
        <v>2350012</v>
      </c>
      <c r="D37" s="68">
        <f>D34+D36</f>
        <v>268009</v>
      </c>
      <c r="E37" s="17">
        <f>E34+E36</f>
        <v>958003</v>
      </c>
      <c r="F37" s="17">
        <f>SUM(F34:F36)</f>
        <v>462000</v>
      </c>
      <c r="G37" s="17">
        <f>SUM(G34:G36)</f>
        <v>715500</v>
      </c>
      <c r="H37" s="72">
        <f>SUM(H34:H36)</f>
        <v>0</v>
      </c>
      <c r="I37" s="3"/>
      <c r="J37" s="2"/>
    </row>
    <row r="38" spans="1:10" ht="31.5" customHeight="1" thickBot="1">
      <c r="A38" s="60" t="s">
        <v>26</v>
      </c>
      <c r="B38" s="58"/>
      <c r="C38" s="64"/>
      <c r="D38" s="69"/>
      <c r="E38" s="335">
        <f>SUM(E34:H34)</f>
        <v>1982384</v>
      </c>
      <c r="F38" s="336"/>
      <c r="G38" s="336"/>
      <c r="H38" s="337"/>
      <c r="I38" s="3"/>
      <c r="J38" s="2"/>
    </row>
    <row r="39" spans="1:10" ht="18.75" customHeight="1">
      <c r="A39" s="12" t="s">
        <v>40</v>
      </c>
      <c r="B39" s="12"/>
      <c r="C39" s="12"/>
      <c r="I39" s="3"/>
      <c r="J39" s="2"/>
    </row>
    <row r="40" spans="1:10" ht="60.75" customHeight="1"/>
  </sheetData>
  <mergeCells count="8">
    <mergeCell ref="E38:H38"/>
    <mergeCell ref="A3:H3"/>
    <mergeCell ref="A4:H4"/>
    <mergeCell ref="A26:A28"/>
    <mergeCell ref="B26:B28"/>
    <mergeCell ref="C26:C28"/>
    <mergeCell ref="D26:H26"/>
    <mergeCell ref="E27:H27"/>
  </mergeCells>
  <phoneticPr fontId="3"/>
  <pageMargins left="0.74803149606299213" right="0.23622047244094491" top="0.62992125984251968" bottom="0.27559055118110237" header="0.51181102362204722"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様式8　プロジェクトスケジュール（実用評価ステージ）</vt:lpstr>
      <vt:lpstr>様式9　技術開発経費積算書（共同体）</vt:lpstr>
      <vt:lpstr>様式10　技術開発経費積算内訳書（個別）</vt:lpstr>
      <vt:lpstr>様式2－1(別紙）0210-1 (2)</vt:lpstr>
      <vt:lpstr>様式2－1(別紙-概算請求）</vt:lpstr>
      <vt:lpstr>様式2－1(別紙-概算請求） (2)</vt:lpstr>
      <vt:lpstr>'様式10　技術開発経費積算内訳書（個別）'!Print_Area</vt:lpstr>
      <vt:lpstr>'様式2－1(別紙）0210-1 (2)'!Print_Area</vt:lpstr>
      <vt:lpstr>'様式2－1(別紙-概算請求）'!Print_Area</vt:lpstr>
      <vt:lpstr>'様式2－1(別紙-概算請求） (2)'!Print_Area</vt:lpstr>
      <vt:lpstr>'様式8　プロジェクトスケジュール（実用評価ステージ）'!Print_Area</vt:lpstr>
      <vt:lpstr>'様式9　技術開発経費積算書（共同体）'!Print_Area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toshiro</cp:lastModifiedBy>
  <cp:lastPrinted>2017-04-03T01:34:22Z</cp:lastPrinted>
  <dcterms:created xsi:type="dcterms:W3CDTF">2013-08-30T08:07:45Z</dcterms:created>
  <dcterms:modified xsi:type="dcterms:W3CDTF">2019-04-05T08:22:57Z</dcterms:modified>
</cp:coreProperties>
</file>